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clark\Projects\Raft_River\_Files_For_WebsiteUpload_IDWR\Datasets\"/>
    </mc:Choice>
  </mc:AlternateContent>
  <xr:revisionPtr revIDLastSave="0" documentId="13_ncr:1_{2AD540AE-2E7C-4FBE-947D-FA94A773232A}" xr6:coauthVersionLast="45" xr6:coauthVersionMax="45" xr10:uidLastSave="{00000000-0000-0000-0000-000000000000}"/>
  <bookViews>
    <workbookView xWindow="28680" yWindow="-120" windowWidth="29040" windowHeight="15840" xr2:uid="{23AF62A7-D6FA-4FB7-949F-0BADBD6B216D}"/>
  </bookViews>
  <sheets>
    <sheet name="RaftBasinStudy_ClimateStatio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F13" i="1"/>
  <c r="F12" i="1"/>
  <c r="G12" i="1"/>
  <c r="G11" i="1"/>
  <c r="F11" i="1"/>
  <c r="F10" i="1" l="1"/>
  <c r="G10" i="1"/>
  <c r="G9" i="1"/>
  <c r="F9" i="1"/>
  <c r="F8" i="1"/>
  <c r="G7" i="1"/>
  <c r="F7" i="1"/>
  <c r="G6" i="1"/>
  <c r="F6" i="1"/>
  <c r="G5" i="1"/>
  <c r="F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Alexis Clark</author>
  </authors>
  <commentList>
    <comment ref="A18" authorId="0" shapeId="0" xr:uid="{3DEB6719-55D8-4FF5-AD8E-0553457636D5}">
      <text>
        <r>
          <rPr>
            <b/>
            <sz val="9"/>
            <color indexed="81"/>
            <rFont val="Tahoma"/>
            <family val="2"/>
          </rPr>
          <t>Alexis Clark:</t>
        </r>
        <r>
          <rPr>
            <sz val="9"/>
            <color indexed="81"/>
            <rFont val="Tahoma"/>
            <family val="2"/>
          </rPr>
          <t xml:space="preserve">
Need to confirm/correct location</t>
        </r>
      </text>
    </comment>
  </commentList>
</comments>
</file>

<file path=xl/sharedStrings.xml><?xml version="1.0" encoding="utf-8"?>
<sst xmlns="http://schemas.openxmlformats.org/spreadsheetml/2006/main" count="258" uniqueCount="116">
  <si>
    <t>ID</t>
  </si>
  <si>
    <t>American Falls 1 SW</t>
  </si>
  <si>
    <t>Burley FAA AP</t>
  </si>
  <si>
    <t>Malta2E</t>
  </si>
  <si>
    <t>Massacre Rocks St Pk</t>
  </si>
  <si>
    <t>Minidoka 10 WNW</t>
  </si>
  <si>
    <t>Minidoka Dam</t>
  </si>
  <si>
    <t>Oakley</t>
  </si>
  <si>
    <t>Rupurt 3 WSW</t>
  </si>
  <si>
    <t>Strevell</t>
  </si>
  <si>
    <t>http://scacis.rcc-acis.org/</t>
  </si>
  <si>
    <t>Website</t>
  </si>
  <si>
    <t>StationType</t>
  </si>
  <si>
    <t>WRCC-DRI</t>
  </si>
  <si>
    <t>Raft River vicinity climate stations</t>
  </si>
  <si>
    <t>Date accessed</t>
  </si>
  <si>
    <t>Latitude</t>
  </si>
  <si>
    <t>Longitude</t>
  </si>
  <si>
    <t>WRCC-DRI - Western Regional Climate Center - Desert Research Institute</t>
  </si>
  <si>
    <t>https://www.usbr.gov/pn/agrimet/Instant/mali.html</t>
  </si>
  <si>
    <t>MALI</t>
  </si>
  <si>
    <t>AgriMet</t>
  </si>
  <si>
    <t>IGS comments</t>
  </si>
  <si>
    <t>Documented installation date 6/2/1983; Start of precipitation data record on 4/7/1983</t>
  </si>
  <si>
    <t>AgriMet - US Bureau of Reclamation AgriMet weather station</t>
  </si>
  <si>
    <t>County</t>
  </si>
  <si>
    <t>-</t>
  </si>
  <si>
    <t>Cassia</t>
  </si>
  <si>
    <t>Albion</t>
  </si>
  <si>
    <t>Almo</t>
  </si>
  <si>
    <t>Boy Scout Camp</t>
  </si>
  <si>
    <t>Bridge</t>
  </si>
  <si>
    <t>Buist</t>
  </si>
  <si>
    <t>Delco 5.3 ENE</t>
  </si>
  <si>
    <t>George Creek</t>
  </si>
  <si>
    <t>Gunnell Guard Station</t>
  </si>
  <si>
    <t>Hereford</t>
  </si>
  <si>
    <t>Holstein Ranger Station</t>
  </si>
  <si>
    <t>Howell Canyon</t>
  </si>
  <si>
    <t>Logger Springs</t>
  </si>
  <si>
    <t>Malta</t>
  </si>
  <si>
    <t>Malta 2 E</t>
  </si>
  <si>
    <t>Malta 4 ESE</t>
  </si>
  <si>
    <t>Moburg Canyon</t>
  </si>
  <si>
    <t>Raft River</t>
  </si>
  <si>
    <t>Standrod</t>
  </si>
  <si>
    <t xml:space="preserve">Strevell </t>
  </si>
  <si>
    <t>Sublett</t>
  </si>
  <si>
    <t>Sublett Guard Stn</t>
  </si>
  <si>
    <t>ACIS</t>
  </si>
  <si>
    <t>SNOTEL</t>
  </si>
  <si>
    <t>Snow Course/Aerial Marker</t>
  </si>
  <si>
    <t>Oneida</t>
  </si>
  <si>
    <t>Box Elder</t>
  </si>
  <si>
    <t>Power</t>
  </si>
  <si>
    <t>State</t>
  </si>
  <si>
    <t>UT</t>
  </si>
  <si>
    <t>100149 (Coop)
USC00100149 (GHCN)</t>
  </si>
  <si>
    <t>100185 (Coop)
USC00100185 (GHCN)</t>
  </si>
  <si>
    <t xml:space="preserve">13G02	</t>
  </si>
  <si>
    <t>101156 (Coop)
USC00101156 (GHCN)</t>
  </si>
  <si>
    <t>101252 (Coop)
USC00101252 (GHCN)</t>
  </si>
  <si>
    <t>US1IDCS0002 (GHCN)
IDCS00002 (CoCoRaHS)</t>
  </si>
  <si>
    <t xml:space="preserve">1151	</t>
  </si>
  <si>
    <t xml:space="preserve">13H05	</t>
  </si>
  <si>
    <t>103902 (Coop)
USC00103902 (GHCN)</t>
  </si>
  <si>
    <t>104245 (Coop)
USC00104245 (GHCN)</t>
  </si>
  <si>
    <t>424035 (Coop)
USC00424035 (GHCN)</t>
  </si>
  <si>
    <t>USS0013G01S (GHCN)</t>
  </si>
  <si>
    <t xml:space="preserve">13G03	</t>
  </si>
  <si>
    <t>94186 (WBAN)
105567 (Coop)
77M (FAA)
USC00105567 (GHCN)
MALI1 (NWS LI)
77M (NWS LI)</t>
  </si>
  <si>
    <t xml:space="preserve">5563	</t>
  </si>
  <si>
    <t>105563 (Coop)
USC00105563 (GHCN)
MLTI1 (NWS LI)</t>
  </si>
  <si>
    <t>105980 (Coop)
MDDI (FAA)
USC00105980 (GHCN)
MDDI1 (NWS LI)</t>
  </si>
  <si>
    <t>USR0000IMOL (GHCN)</t>
  </si>
  <si>
    <t>USR0000IRAF (GHCN)</t>
  </si>
  <si>
    <t>428240 (Coop)
USC00428240 (GHCN)</t>
  </si>
  <si>
    <t>24158 (WBAN)
108786 (Coop)
4SV (FAA)
USW00024158 (GHCN)
4SV (NWS LI)</t>
  </si>
  <si>
    <t xml:space="preserve">12G08	</t>
  </si>
  <si>
    <t>108802 (Coop)
USC00108802 (GHCN)</t>
  </si>
  <si>
    <t>https://wcc.sc.egov.usda.gov/reportGenerator/view/customGroupByMonthReport/semimonthly/13G02:ID:SNOW%7cid=%22%22%7cname/POR_BEGIN,POR_END:1,3,5,7,9,11/WTEQ::collectionDate,SNWD::value,WTEQ::value,WTEQ::pctOfNormal_1981?fitToScreen=false</t>
  </si>
  <si>
    <t>https://wcc.sc.egov.usda.gov/reportGenerator/view_csv/customGroupByMonthReport/monthly/1151:UT:SNTL%7Cid=%22%22%7Cname/POR_BEGIN,POR_END:1,2,3,4,5,6/WTEQ::collectionDate,SNWD::value,WTEQ::value</t>
  </si>
  <si>
    <t>https://wcc.sc.egov.usda.gov/reportGenerator/view_csv/customGroupByMonthReport/monthly/13H05:UT:SNOW%7Cid=%22%22%7Cname/POR_BEGIN,POR_END:1,2,3,4,5,6/WTEQ::collectionDate,SNWD::value,WTEQ::value</t>
  </si>
  <si>
    <t>https://wcc.sc.egov.usda.gov/nwcc/site?sitenum=534</t>
  </si>
  <si>
    <t>https://wcc.sc.egov.usda.gov/reportGenerator/view/customGroupByMonthReport/monthly/13G03:ID:SNOW%7Cid=%22%22%7Cname/CurrentWY,0:1,2,3,4,5,6/WTEQ::collectionDate,SNWD::value,WTEQ::value</t>
  </si>
  <si>
    <t>https://www.wcc.nrcs.usda.gov/legacy/ftp/support/climate/vegspec/Id/old_idstaton.unl</t>
  </si>
  <si>
    <t>https://www.nrcs.usda.gov/wps/portal/wcc/home/quicklinks/imap</t>
  </si>
  <si>
    <t>11/1/1899</t>
  </si>
  <si>
    <t>10-1-2007 
(no data)</t>
  </si>
  <si>
    <t>6-30-2008
(no data)</t>
  </si>
  <si>
    <t>no data</t>
  </si>
  <si>
    <t>"-" denotes active station</t>
  </si>
  <si>
    <t>ACIS - Applied Climate Information System</t>
  </si>
  <si>
    <t>SNOTEL - Snow Telemetry (USDA Natural Resources Conservation Service)</t>
  </si>
  <si>
    <t>Snow Course/Aerial Marker (USDA Natural Resources Conservation Service)</t>
  </si>
  <si>
    <t>StationName</t>
  </si>
  <si>
    <t>StationID</t>
  </si>
  <si>
    <t>Elevation (feet)</t>
  </si>
  <si>
    <t>Malta, Idaho AgriMet Weather Station</t>
  </si>
  <si>
    <t>Location from associated station metadata</t>
  </si>
  <si>
    <t>9/1/1916
(no data)</t>
  </si>
  <si>
    <t>8/31/1922
(no data)</t>
  </si>
  <si>
    <t>7/12/1916
(no data)</t>
  </si>
  <si>
    <t>9/30/1917
(no data)</t>
  </si>
  <si>
    <t>Location from associated station metadata for record count 636</t>
  </si>
  <si>
    <t>Location from associated station metadata for record count 670</t>
  </si>
  <si>
    <t>Location from associated station metadata for record count 673</t>
  </si>
  <si>
    <t>Location from associated station metadata for record count 748</t>
  </si>
  <si>
    <t>Location from associated station metadata for record count 910</t>
  </si>
  <si>
    <t>Location from associated station metadata for record count 1016</t>
  </si>
  <si>
    <t>y</t>
  </si>
  <si>
    <t>StartDate</t>
  </si>
  <si>
    <t>EndDate</t>
  </si>
  <si>
    <t>Minidoka</t>
  </si>
  <si>
    <t>Metadata indicates Oneida County; coordinates plot in Power County</t>
  </si>
  <si>
    <t>Outside Phase 1 project study boundary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</si>
</sst>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3" xfId="0" applyBorder="1"/>
    <xf numFmtId="16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0" borderId="1" xfId="1" applyBorder="1" applyAlignment="1">
      <alignment vertical="center"/>
    </xf>
    <xf numFmtId="0" fontId="2" fillId="0" borderId="1" xfId="1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quotePrefix="1"/>
    <xf numFmtId="0" fontId="0" fillId="0" borderId="0" xfId="0" applyFill="1" applyBorder="1" applyAlignment="1">
      <alignment horizontal="left" vertical="center"/>
    </xf>
    <xf numFmtId="164" fontId="0" fillId="0" borderId="1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14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cacis.rcc-acis.org/" TargetMode="External"/><Relationship Id="rId13" Type="http://schemas.openxmlformats.org/officeDocument/2006/relationships/hyperlink" Target="http://scacis.rcc-acis.org/" TargetMode="External"/><Relationship Id="rId18" Type="http://schemas.openxmlformats.org/officeDocument/2006/relationships/hyperlink" Target="http://scacis.rcc-acis.org/" TargetMode="External"/><Relationship Id="rId3" Type="http://schemas.openxmlformats.org/officeDocument/2006/relationships/hyperlink" Target="http://scacis.rcc-acis.org/" TargetMode="External"/><Relationship Id="rId21" Type="http://schemas.openxmlformats.org/officeDocument/2006/relationships/vmlDrawing" Target="../drawings/vmlDrawing1.vml"/><Relationship Id="rId7" Type="http://schemas.openxmlformats.org/officeDocument/2006/relationships/hyperlink" Target="http://scacis.rcc-acis.org/" TargetMode="External"/><Relationship Id="rId12" Type="http://schemas.openxmlformats.org/officeDocument/2006/relationships/hyperlink" Target="http://scacis.rcc-acis.org/" TargetMode="External"/><Relationship Id="rId17" Type="http://schemas.openxmlformats.org/officeDocument/2006/relationships/hyperlink" Target="http://scacis.rcc-acis.org/" TargetMode="External"/><Relationship Id="rId2" Type="http://schemas.openxmlformats.org/officeDocument/2006/relationships/hyperlink" Target="https://www.nrcs.usda.gov/wps/portal/wcc/home/quicklinks/imap" TargetMode="External"/><Relationship Id="rId16" Type="http://schemas.openxmlformats.org/officeDocument/2006/relationships/hyperlink" Target="http://scacis.rcc-acis.org/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cc.sc.egov.usda.gov/reportGenerator/view/customGroupByMonthReport/semimonthly/13G02:ID:SNOW%7cid=%22%22%7cname/POR_BEGIN,POR_END:1,3,5,7,9,11/WTEQ::collectionDate,SNWD::value,WTEQ::value,WTEQ::pctOfNormal_1981?fitToScreen=false" TargetMode="External"/><Relationship Id="rId6" Type="http://schemas.openxmlformats.org/officeDocument/2006/relationships/hyperlink" Target="http://scacis.rcc-acis.org/" TargetMode="External"/><Relationship Id="rId11" Type="http://schemas.openxmlformats.org/officeDocument/2006/relationships/hyperlink" Target="http://scacis.rcc-acis.org/" TargetMode="External"/><Relationship Id="rId5" Type="http://schemas.openxmlformats.org/officeDocument/2006/relationships/hyperlink" Target="http://scacis.rcc-acis.org/" TargetMode="External"/><Relationship Id="rId15" Type="http://schemas.openxmlformats.org/officeDocument/2006/relationships/hyperlink" Target="http://scacis.rcc-acis.org/" TargetMode="External"/><Relationship Id="rId10" Type="http://schemas.openxmlformats.org/officeDocument/2006/relationships/hyperlink" Target="http://scacis.rcc-acis.org/" TargetMode="External"/><Relationship Id="rId19" Type="http://schemas.openxmlformats.org/officeDocument/2006/relationships/hyperlink" Target="https://www.wcc.nrcs.usda.gov/legacy/ftp/support/climate/vegspec/Id/old_idstaton.unl" TargetMode="External"/><Relationship Id="rId4" Type="http://schemas.openxmlformats.org/officeDocument/2006/relationships/hyperlink" Target="http://scacis.rcc-acis.org/" TargetMode="External"/><Relationship Id="rId9" Type="http://schemas.openxmlformats.org/officeDocument/2006/relationships/hyperlink" Target="http://scacis.rcc-acis.org/" TargetMode="External"/><Relationship Id="rId14" Type="http://schemas.openxmlformats.org/officeDocument/2006/relationships/hyperlink" Target="http://scacis.rcc-acis.org/" TargetMode="External"/><Relationship Id="rId2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90E65-7EFF-4A01-96AD-89227A92AD3D}">
  <sheetPr>
    <pageSetUpPr fitToPage="1"/>
  </sheetPr>
  <dimension ref="A1:N44"/>
  <sheetViews>
    <sheetView tabSelected="1" zoomScale="90" zoomScaleNormal="90" workbookViewId="0">
      <pane ySplit="3" topLeftCell="A4" activePane="bottomLeft" state="frozen"/>
      <selection pane="bottomLeft" activeCell="M5" sqref="M5"/>
    </sheetView>
  </sheetViews>
  <sheetFormatPr defaultRowHeight="14.4" x14ac:dyDescent="0.3"/>
  <cols>
    <col min="1" max="1" width="33.88671875" customWidth="1"/>
    <col min="2" max="2" width="13.77734375" style="1" customWidth="1"/>
    <col min="3" max="3" width="24.21875" style="1" customWidth="1"/>
    <col min="4" max="4" width="7.33203125" style="1" customWidth="1"/>
    <col min="5" max="5" width="9" style="1" customWidth="1"/>
    <col min="6" max="6" width="8.88671875" style="1"/>
    <col min="7" max="7" width="12.6640625" style="1" customWidth="1"/>
    <col min="8" max="8" width="9" style="1" customWidth="1"/>
    <col min="9" max="9" width="10.5546875" style="1" bestFit="1" customWidth="1"/>
    <col min="10" max="10" width="11.21875" style="1" bestFit="1" customWidth="1"/>
    <col min="11" max="11" width="47.88671875" bestFit="1" customWidth="1"/>
    <col min="12" max="12" width="11.44140625" customWidth="1"/>
    <col min="13" max="13" width="10.44140625" customWidth="1"/>
    <col min="14" max="14" width="76.21875" customWidth="1"/>
  </cols>
  <sheetData>
    <row r="1" spans="1:14" x14ac:dyDescent="0.3">
      <c r="A1" s="2" t="s">
        <v>14</v>
      </c>
      <c r="B1" s="8"/>
    </row>
    <row r="3" spans="1:14" ht="72" x14ac:dyDescent="0.3">
      <c r="A3" s="31" t="s">
        <v>95</v>
      </c>
      <c r="B3" s="3" t="s">
        <v>12</v>
      </c>
      <c r="C3" s="3" t="s">
        <v>96</v>
      </c>
      <c r="D3" s="3" t="s">
        <v>55</v>
      </c>
      <c r="E3" s="3" t="s">
        <v>25</v>
      </c>
      <c r="F3" s="3" t="s">
        <v>16</v>
      </c>
      <c r="G3" s="3" t="s">
        <v>17</v>
      </c>
      <c r="H3" s="32" t="s">
        <v>97</v>
      </c>
      <c r="I3" s="3" t="s">
        <v>111</v>
      </c>
      <c r="J3" s="3" t="s">
        <v>112</v>
      </c>
      <c r="K3" s="9" t="s">
        <v>11</v>
      </c>
      <c r="L3" s="30" t="s">
        <v>15</v>
      </c>
      <c r="M3" s="30" t="s">
        <v>115</v>
      </c>
      <c r="N3" s="9" t="s">
        <v>22</v>
      </c>
    </row>
    <row r="4" spans="1:14" x14ac:dyDescent="0.3">
      <c r="A4" s="7" t="s">
        <v>98</v>
      </c>
      <c r="B4" s="5" t="s">
        <v>21</v>
      </c>
      <c r="C4" s="5" t="s">
        <v>20</v>
      </c>
      <c r="D4" s="5" t="s">
        <v>0</v>
      </c>
      <c r="E4" s="15" t="s">
        <v>27</v>
      </c>
      <c r="F4" s="13">
        <v>42.4375</v>
      </c>
      <c r="G4" s="13">
        <v>-113.41388000000001</v>
      </c>
      <c r="H4" s="14">
        <v>4410</v>
      </c>
      <c r="I4" s="6">
        <v>30413</v>
      </c>
      <c r="J4" s="15" t="s">
        <v>26</v>
      </c>
      <c r="K4" t="s">
        <v>19</v>
      </c>
      <c r="L4" s="11">
        <v>43872</v>
      </c>
      <c r="M4" s="11"/>
      <c r="N4" s="7" t="s">
        <v>23</v>
      </c>
    </row>
    <row r="5" spans="1:14" x14ac:dyDescent="0.3">
      <c r="A5" s="4" t="s">
        <v>1</v>
      </c>
      <c r="B5" s="5" t="s">
        <v>13</v>
      </c>
      <c r="C5" s="5">
        <v>100227</v>
      </c>
      <c r="D5" s="5" t="s">
        <v>0</v>
      </c>
      <c r="E5" s="15" t="s">
        <v>54</v>
      </c>
      <c r="F5" s="27">
        <f>42+(47/60)</f>
        <v>42.783333333333331</v>
      </c>
      <c r="G5" s="27">
        <f>(-1)*(112+(52/60))</f>
        <v>-112.86666666666666</v>
      </c>
      <c r="H5" s="28">
        <v>4320</v>
      </c>
      <c r="I5" s="6">
        <v>17746</v>
      </c>
      <c r="J5" s="6">
        <v>39813</v>
      </c>
      <c r="K5" s="12" t="s">
        <v>10</v>
      </c>
      <c r="L5" s="6">
        <v>43856</v>
      </c>
      <c r="M5" s="6" t="s">
        <v>110</v>
      </c>
      <c r="N5" s="7" t="s">
        <v>99</v>
      </c>
    </row>
    <row r="6" spans="1:14" x14ac:dyDescent="0.3">
      <c r="A6" s="4" t="s">
        <v>2</v>
      </c>
      <c r="B6" s="5" t="s">
        <v>13</v>
      </c>
      <c r="C6" s="5">
        <v>101303</v>
      </c>
      <c r="D6" s="5" t="s">
        <v>0</v>
      </c>
      <c r="E6" s="15" t="s">
        <v>27</v>
      </c>
      <c r="F6" s="27">
        <f>42+(32/60)</f>
        <v>42.533333333333331</v>
      </c>
      <c r="G6" s="27">
        <f>(-1)*(113+(46/60))</f>
        <v>-113.76666666666667</v>
      </c>
      <c r="H6" s="28">
        <v>4160</v>
      </c>
      <c r="I6" s="6">
        <v>17747</v>
      </c>
      <c r="J6" s="6">
        <v>39813</v>
      </c>
      <c r="K6" s="12" t="s">
        <v>10</v>
      </c>
      <c r="L6" s="6">
        <v>43856</v>
      </c>
      <c r="M6" s="6" t="s">
        <v>110</v>
      </c>
      <c r="N6" s="7" t="s">
        <v>99</v>
      </c>
    </row>
    <row r="7" spans="1:14" x14ac:dyDescent="0.3">
      <c r="A7" s="4" t="s">
        <v>3</v>
      </c>
      <c r="B7" s="5" t="s">
        <v>13</v>
      </c>
      <c r="C7" s="5">
        <v>105563</v>
      </c>
      <c r="D7" s="5" t="s">
        <v>0</v>
      </c>
      <c r="E7" s="15" t="s">
        <v>27</v>
      </c>
      <c r="F7" s="27">
        <f>42+(18/60)</f>
        <v>42.3</v>
      </c>
      <c r="G7" s="27">
        <f>(-1)*(113+(18/60))</f>
        <v>-113.3</v>
      </c>
      <c r="H7" s="29">
        <v>4540</v>
      </c>
      <c r="I7" s="6">
        <v>23255</v>
      </c>
      <c r="J7" s="6">
        <v>37560</v>
      </c>
      <c r="K7" s="4" t="s">
        <v>10</v>
      </c>
      <c r="L7" s="6">
        <v>43856</v>
      </c>
      <c r="M7" s="6"/>
      <c r="N7" s="7" t="s">
        <v>104</v>
      </c>
    </row>
    <row r="8" spans="1:14" x14ac:dyDescent="0.3">
      <c r="A8" s="4" t="s">
        <v>4</v>
      </c>
      <c r="B8" s="5" t="s">
        <v>13</v>
      </c>
      <c r="C8" s="5">
        <v>105678</v>
      </c>
      <c r="D8" s="5" t="s">
        <v>0</v>
      </c>
      <c r="E8" s="15" t="s">
        <v>54</v>
      </c>
      <c r="F8" s="27">
        <f>42+(40/60)</f>
        <v>42.666666666666664</v>
      </c>
      <c r="G8" s="27">
        <v>-113</v>
      </c>
      <c r="H8" s="29">
        <v>4230</v>
      </c>
      <c r="I8" s="6">
        <v>26785</v>
      </c>
      <c r="J8" s="6">
        <v>39782</v>
      </c>
      <c r="K8" s="4" t="s">
        <v>10</v>
      </c>
      <c r="L8" s="6">
        <v>43856</v>
      </c>
      <c r="M8" s="6" t="s">
        <v>110</v>
      </c>
      <c r="N8" s="7" t="s">
        <v>99</v>
      </c>
    </row>
    <row r="9" spans="1:14" x14ac:dyDescent="0.3">
      <c r="A9" s="4" t="s">
        <v>5</v>
      </c>
      <c r="B9" s="5" t="s">
        <v>13</v>
      </c>
      <c r="C9" s="5">
        <v>105972</v>
      </c>
      <c r="D9" s="5" t="s">
        <v>0</v>
      </c>
      <c r="E9" s="15" t="s">
        <v>113</v>
      </c>
      <c r="F9" s="27">
        <f>42+(47/60)</f>
        <v>42.783333333333331</v>
      </c>
      <c r="G9" s="27">
        <f>(-1)*(113+(40/60))</f>
        <v>-113.66666666666667</v>
      </c>
      <c r="H9" s="29">
        <v>4290</v>
      </c>
      <c r="I9" s="6">
        <v>24381</v>
      </c>
      <c r="J9" s="6">
        <v>32263</v>
      </c>
      <c r="K9" s="4" t="s">
        <v>10</v>
      </c>
      <c r="L9" s="6">
        <v>43856</v>
      </c>
      <c r="M9" s="6" t="s">
        <v>110</v>
      </c>
      <c r="N9" s="7" t="s">
        <v>105</v>
      </c>
    </row>
    <row r="10" spans="1:14" x14ac:dyDescent="0.3">
      <c r="A10" s="4" t="s">
        <v>6</v>
      </c>
      <c r="B10" s="5" t="s">
        <v>13</v>
      </c>
      <c r="C10" s="5">
        <v>105980</v>
      </c>
      <c r="D10" s="5" t="s">
        <v>0</v>
      </c>
      <c r="E10" s="15" t="s">
        <v>113</v>
      </c>
      <c r="F10" s="27">
        <f>42+(40/60)</f>
        <v>42.666666666666664</v>
      </c>
      <c r="G10" s="27">
        <f>(-1)*(113+(29/60))</f>
        <v>-113.48333333333333</v>
      </c>
      <c r="H10" s="29">
        <v>4240</v>
      </c>
      <c r="I10" s="6">
        <v>17289</v>
      </c>
      <c r="J10" s="6">
        <v>39813</v>
      </c>
      <c r="K10" s="4" t="s">
        <v>10</v>
      </c>
      <c r="L10" s="6">
        <v>43856</v>
      </c>
      <c r="M10" s="6" t="s">
        <v>110</v>
      </c>
      <c r="N10" s="7" t="s">
        <v>106</v>
      </c>
    </row>
    <row r="11" spans="1:14" x14ac:dyDescent="0.3">
      <c r="A11" s="4" t="s">
        <v>7</v>
      </c>
      <c r="B11" s="5" t="s">
        <v>13</v>
      </c>
      <c r="C11" s="5">
        <v>106542</v>
      </c>
      <c r="D11" s="5" t="s">
        <v>0</v>
      </c>
      <c r="E11" s="15" t="s">
        <v>27</v>
      </c>
      <c r="F11" s="27">
        <f>42+(14/60)</f>
        <v>42.233333333333334</v>
      </c>
      <c r="G11" s="27">
        <f>(-1)*(113+(53/60))</f>
        <v>-113.88333333333334</v>
      </c>
      <c r="H11" s="29">
        <v>4600</v>
      </c>
      <c r="I11" s="6">
        <v>5205</v>
      </c>
      <c r="J11" s="6">
        <v>39813</v>
      </c>
      <c r="K11" s="4" t="s">
        <v>10</v>
      </c>
      <c r="L11" s="6">
        <v>43856</v>
      </c>
      <c r="M11" s="6" t="s">
        <v>110</v>
      </c>
      <c r="N11" s="7" t="s">
        <v>107</v>
      </c>
    </row>
    <row r="12" spans="1:14" x14ac:dyDescent="0.3">
      <c r="A12" s="4" t="s">
        <v>8</v>
      </c>
      <c r="B12" s="5" t="s">
        <v>13</v>
      </c>
      <c r="C12" s="5">
        <v>107968</v>
      </c>
      <c r="D12" s="5" t="s">
        <v>0</v>
      </c>
      <c r="E12" s="15" t="s">
        <v>113</v>
      </c>
      <c r="F12" s="27">
        <f>42+(36/60)</f>
        <v>42.6</v>
      </c>
      <c r="G12" s="27">
        <f>(-1)*(113+(45/60))</f>
        <v>-113.75</v>
      </c>
      <c r="H12" s="29">
        <v>4200</v>
      </c>
      <c r="I12" s="6">
        <v>11597</v>
      </c>
      <c r="J12" s="6">
        <v>37346</v>
      </c>
      <c r="K12" s="4" t="s">
        <v>10</v>
      </c>
      <c r="L12" s="6">
        <v>43856</v>
      </c>
      <c r="M12" s="6" t="s">
        <v>110</v>
      </c>
      <c r="N12" s="7" t="s">
        <v>108</v>
      </c>
    </row>
    <row r="13" spans="1:14" x14ac:dyDescent="0.3">
      <c r="A13" s="4" t="s">
        <v>9</v>
      </c>
      <c r="B13" s="5" t="s">
        <v>13</v>
      </c>
      <c r="C13" s="5">
        <v>108786</v>
      </c>
      <c r="D13" s="5" t="s">
        <v>0</v>
      </c>
      <c r="E13" s="15" t="s">
        <v>27</v>
      </c>
      <c r="F13" s="27">
        <f>42+(1/60)</f>
        <v>42.016666666666666</v>
      </c>
      <c r="G13" s="27">
        <f>(-1)*(113+(15/60))</f>
        <v>-113.25</v>
      </c>
      <c r="H13" s="29">
        <v>5280</v>
      </c>
      <c r="I13" s="6">
        <v>17746</v>
      </c>
      <c r="J13" s="6">
        <v>31685</v>
      </c>
      <c r="K13" s="4" t="s">
        <v>10</v>
      </c>
      <c r="L13" s="6">
        <v>43856</v>
      </c>
      <c r="M13" s="6"/>
      <c r="N13" s="7" t="s">
        <v>109</v>
      </c>
    </row>
    <row r="14" spans="1:14" ht="28.8" x14ac:dyDescent="0.3">
      <c r="A14" s="17" t="s">
        <v>28</v>
      </c>
      <c r="B14" s="5" t="s">
        <v>49</v>
      </c>
      <c r="C14" s="16" t="s">
        <v>57</v>
      </c>
      <c r="D14" s="5" t="s">
        <v>0</v>
      </c>
      <c r="E14" s="5" t="s">
        <v>27</v>
      </c>
      <c r="F14" s="13">
        <v>42.416699999999999</v>
      </c>
      <c r="G14" s="13">
        <v>-113.58329999999999</v>
      </c>
      <c r="H14" s="14">
        <v>4754</v>
      </c>
      <c r="I14" s="5" t="s">
        <v>87</v>
      </c>
      <c r="J14" s="6">
        <v>19571</v>
      </c>
      <c r="K14" s="19" t="s">
        <v>10</v>
      </c>
      <c r="L14" s="6">
        <v>43883</v>
      </c>
      <c r="M14" s="6" t="s">
        <v>110</v>
      </c>
      <c r="N14" s="7"/>
    </row>
    <row r="15" spans="1:14" ht="28.8" x14ac:dyDescent="0.3">
      <c r="A15" s="17" t="s">
        <v>29</v>
      </c>
      <c r="B15" s="5" t="s">
        <v>49</v>
      </c>
      <c r="C15" s="16" t="s">
        <v>58</v>
      </c>
      <c r="D15" s="5" t="s">
        <v>0</v>
      </c>
      <c r="E15" s="5" t="s">
        <v>27</v>
      </c>
      <c r="F15" s="13">
        <v>42.116700000000002</v>
      </c>
      <c r="G15" s="13">
        <v>-113.65</v>
      </c>
      <c r="H15" s="14">
        <v>5530</v>
      </c>
      <c r="I15" s="6">
        <v>3167</v>
      </c>
      <c r="J15" s="6">
        <v>5722</v>
      </c>
      <c r="K15" s="19" t="s">
        <v>10</v>
      </c>
      <c r="L15" s="6">
        <v>43883</v>
      </c>
      <c r="M15" s="6"/>
      <c r="N15" s="7"/>
    </row>
    <row r="16" spans="1:14" ht="72" x14ac:dyDescent="0.3">
      <c r="A16" s="17" t="s">
        <v>30</v>
      </c>
      <c r="B16" s="16" t="s">
        <v>51</v>
      </c>
      <c r="C16" s="5" t="s">
        <v>59</v>
      </c>
      <c r="D16" s="5" t="s">
        <v>0</v>
      </c>
      <c r="E16" s="5" t="s">
        <v>27</v>
      </c>
      <c r="F16" s="13">
        <v>42.218440000000001</v>
      </c>
      <c r="G16" s="13">
        <v>-113.6738</v>
      </c>
      <c r="H16" s="14">
        <v>7750</v>
      </c>
      <c r="I16" s="6">
        <v>13241</v>
      </c>
      <c r="J16" s="5" t="s">
        <v>26</v>
      </c>
      <c r="K16" s="20" t="s">
        <v>80</v>
      </c>
      <c r="L16" s="6">
        <v>43883</v>
      </c>
      <c r="M16" s="6"/>
      <c r="N16" s="7"/>
    </row>
    <row r="17" spans="1:14" ht="28.8" x14ac:dyDescent="0.3">
      <c r="A17" s="17" t="s">
        <v>31</v>
      </c>
      <c r="B17" s="16" t="s">
        <v>49</v>
      </c>
      <c r="C17" s="16" t="s">
        <v>60</v>
      </c>
      <c r="D17" s="5" t="s">
        <v>0</v>
      </c>
      <c r="E17" s="5" t="s">
        <v>27</v>
      </c>
      <c r="F17" s="13">
        <v>42.133299999999998</v>
      </c>
      <c r="G17" s="13">
        <v>-113.35</v>
      </c>
      <c r="H17" s="14">
        <v>4705</v>
      </c>
      <c r="I17" s="6">
        <v>18296</v>
      </c>
      <c r="J17" s="6">
        <v>18864</v>
      </c>
      <c r="K17" s="19" t="s">
        <v>10</v>
      </c>
      <c r="L17" s="6">
        <v>43883</v>
      </c>
      <c r="M17" s="6"/>
      <c r="N17" s="7"/>
    </row>
    <row r="18" spans="1:14" ht="28.8" x14ac:dyDescent="0.3">
      <c r="A18" s="33" t="s">
        <v>32</v>
      </c>
      <c r="B18" s="16" t="s">
        <v>49</v>
      </c>
      <c r="C18" s="16" t="s">
        <v>61</v>
      </c>
      <c r="D18" s="5" t="s">
        <v>0</v>
      </c>
      <c r="E18" s="10" t="s">
        <v>52</v>
      </c>
      <c r="F18" s="13">
        <v>42.541400000000003</v>
      </c>
      <c r="G18" s="13">
        <v>-112.9997</v>
      </c>
      <c r="H18" s="14">
        <v>5270</v>
      </c>
      <c r="I18" s="24" t="s">
        <v>88</v>
      </c>
      <c r="J18" s="24" t="s">
        <v>89</v>
      </c>
      <c r="K18" s="19" t="s">
        <v>10</v>
      </c>
      <c r="L18" s="6">
        <v>43883</v>
      </c>
      <c r="M18" s="6" t="s">
        <v>110</v>
      </c>
      <c r="N18" s="7" t="s">
        <v>114</v>
      </c>
    </row>
    <row r="19" spans="1:14" ht="28.8" x14ac:dyDescent="0.3">
      <c r="A19" s="17" t="s">
        <v>33</v>
      </c>
      <c r="B19" s="16" t="s">
        <v>49</v>
      </c>
      <c r="C19" s="16" t="s">
        <v>62</v>
      </c>
      <c r="D19" s="5" t="s">
        <v>0</v>
      </c>
      <c r="E19" s="5" t="s">
        <v>27</v>
      </c>
      <c r="F19" s="13">
        <v>42.538600000000002</v>
      </c>
      <c r="G19" s="13">
        <v>-113.5273</v>
      </c>
      <c r="H19" s="14">
        <v>4320</v>
      </c>
      <c r="I19" s="6">
        <v>43276</v>
      </c>
      <c r="J19" s="6" t="s">
        <v>26</v>
      </c>
      <c r="K19" s="19" t="s">
        <v>10</v>
      </c>
      <c r="L19" s="6">
        <v>43883</v>
      </c>
      <c r="M19" s="6" t="s">
        <v>110</v>
      </c>
      <c r="N19" s="7"/>
    </row>
    <row r="20" spans="1:14" ht="57.6" x14ac:dyDescent="0.3">
      <c r="A20" s="17" t="s">
        <v>34</v>
      </c>
      <c r="B20" s="16" t="s">
        <v>50</v>
      </c>
      <c r="C20" s="5" t="s">
        <v>63</v>
      </c>
      <c r="D20" s="5" t="s">
        <v>56</v>
      </c>
      <c r="E20" s="5" t="s">
        <v>53</v>
      </c>
      <c r="F20" s="13">
        <v>41.915619999999997</v>
      </c>
      <c r="G20" s="13">
        <v>-113.41154</v>
      </c>
      <c r="H20" s="14">
        <v>8964</v>
      </c>
      <c r="I20" s="6">
        <v>40452</v>
      </c>
      <c r="J20" s="5" t="s">
        <v>26</v>
      </c>
      <c r="K20" s="21" t="s">
        <v>81</v>
      </c>
      <c r="L20" s="6">
        <v>43883</v>
      </c>
      <c r="M20" s="6"/>
      <c r="N20" s="7"/>
    </row>
    <row r="21" spans="1:14" ht="72" x14ac:dyDescent="0.3">
      <c r="A21" s="17" t="s">
        <v>34</v>
      </c>
      <c r="B21" s="16" t="s">
        <v>51</v>
      </c>
      <c r="C21" s="5" t="s">
        <v>64</v>
      </c>
      <c r="D21" s="5" t="s">
        <v>56</v>
      </c>
      <c r="E21" s="5" t="s">
        <v>53</v>
      </c>
      <c r="F21" s="13">
        <v>41.915599999999998</v>
      </c>
      <c r="G21" s="13">
        <v>-113.4115</v>
      </c>
      <c r="H21" s="14">
        <v>8840</v>
      </c>
      <c r="I21" s="6">
        <v>29618</v>
      </c>
      <c r="J21" s="5" t="s">
        <v>26</v>
      </c>
      <c r="K21" s="21" t="s">
        <v>82</v>
      </c>
      <c r="L21" s="6">
        <v>43883</v>
      </c>
      <c r="M21" s="6"/>
      <c r="N21" s="7"/>
    </row>
    <row r="22" spans="1:14" ht="28.8" x14ac:dyDescent="0.3">
      <c r="A22" s="17" t="s">
        <v>35</v>
      </c>
      <c r="B22" s="16" t="s">
        <v>49</v>
      </c>
      <c r="C22" s="16" t="s">
        <v>65</v>
      </c>
      <c r="D22" s="5" t="s">
        <v>0</v>
      </c>
      <c r="E22" s="5" t="s">
        <v>27</v>
      </c>
      <c r="F22" s="13">
        <v>42.1</v>
      </c>
      <c r="G22" s="13">
        <v>-113.2</v>
      </c>
      <c r="H22" s="14">
        <v>5883</v>
      </c>
      <c r="I22" s="24" t="s">
        <v>100</v>
      </c>
      <c r="J22" s="24" t="s">
        <v>101</v>
      </c>
      <c r="K22" s="19" t="s">
        <v>10</v>
      </c>
      <c r="L22" s="6">
        <v>43883</v>
      </c>
      <c r="M22" s="6"/>
      <c r="N22" s="7"/>
    </row>
    <row r="23" spans="1:14" ht="28.8" x14ac:dyDescent="0.3">
      <c r="A23" s="17" t="s">
        <v>36</v>
      </c>
      <c r="B23" s="16" t="s">
        <v>49</v>
      </c>
      <c r="C23" s="16" t="s">
        <v>66</v>
      </c>
      <c r="D23" s="5" t="s">
        <v>0</v>
      </c>
      <c r="E23" s="5" t="s">
        <v>27</v>
      </c>
      <c r="F23" s="13">
        <v>42.25</v>
      </c>
      <c r="G23" s="13">
        <v>-113.7</v>
      </c>
      <c r="H23" s="14">
        <v>6700</v>
      </c>
      <c r="I23" s="24">
        <v>6027</v>
      </c>
      <c r="J23" s="24">
        <v>8705</v>
      </c>
      <c r="K23" s="19" t="s">
        <v>10</v>
      </c>
      <c r="L23" s="6">
        <v>43883</v>
      </c>
      <c r="M23" s="6"/>
      <c r="N23" s="7"/>
    </row>
    <row r="24" spans="1:14" ht="28.8" x14ac:dyDescent="0.3">
      <c r="A24" s="17" t="s">
        <v>37</v>
      </c>
      <c r="B24" s="16" t="s">
        <v>49</v>
      </c>
      <c r="C24" s="16" t="s">
        <v>67</v>
      </c>
      <c r="D24" s="5" t="s">
        <v>56</v>
      </c>
      <c r="E24" s="5" t="s">
        <v>53</v>
      </c>
      <c r="F24" s="13">
        <v>41.95</v>
      </c>
      <c r="G24" s="13">
        <v>-113.45</v>
      </c>
      <c r="H24" s="14">
        <v>6500</v>
      </c>
      <c r="I24" s="24" t="s">
        <v>102</v>
      </c>
      <c r="J24" s="24" t="s">
        <v>103</v>
      </c>
      <c r="K24" s="19" t="s">
        <v>10</v>
      </c>
      <c r="L24" s="6">
        <v>43883</v>
      </c>
      <c r="M24" s="6"/>
      <c r="N24" s="7"/>
    </row>
    <row r="25" spans="1:14" x14ac:dyDescent="0.3">
      <c r="A25" s="36" t="s">
        <v>38</v>
      </c>
      <c r="B25" s="16" t="s">
        <v>50</v>
      </c>
      <c r="C25" s="16">
        <v>534</v>
      </c>
      <c r="D25" s="5" t="s">
        <v>0</v>
      </c>
      <c r="E25" s="37" t="s">
        <v>27</v>
      </c>
      <c r="F25" s="38">
        <v>42.32029</v>
      </c>
      <c r="G25" s="38">
        <v>-113.61587</v>
      </c>
      <c r="H25" s="39">
        <v>7980</v>
      </c>
      <c r="I25" s="6">
        <v>28764</v>
      </c>
      <c r="J25" s="5" t="s">
        <v>26</v>
      </c>
      <c r="K25" s="21" t="s">
        <v>83</v>
      </c>
      <c r="L25" s="6">
        <v>43883</v>
      </c>
      <c r="M25" s="34" t="s">
        <v>110</v>
      </c>
      <c r="N25" s="7"/>
    </row>
    <row r="26" spans="1:14" x14ac:dyDescent="0.3">
      <c r="A26" s="36"/>
      <c r="B26" s="16" t="s">
        <v>49</v>
      </c>
      <c r="C26" s="16" t="s">
        <v>68</v>
      </c>
      <c r="D26" s="5" t="s">
        <v>0</v>
      </c>
      <c r="E26" s="37"/>
      <c r="F26" s="38"/>
      <c r="G26" s="38"/>
      <c r="H26" s="37"/>
      <c r="I26" s="6">
        <v>29495</v>
      </c>
      <c r="J26" s="5" t="s">
        <v>26</v>
      </c>
      <c r="K26" s="19" t="s">
        <v>10</v>
      </c>
      <c r="L26" s="6">
        <v>43883</v>
      </c>
      <c r="M26" s="35"/>
      <c r="N26" s="7"/>
    </row>
    <row r="27" spans="1:14" ht="57.6" x14ac:dyDescent="0.3">
      <c r="A27" s="17" t="s">
        <v>39</v>
      </c>
      <c r="B27" s="16" t="s">
        <v>51</v>
      </c>
      <c r="C27" s="5" t="s">
        <v>69</v>
      </c>
      <c r="D27" s="5" t="s">
        <v>0</v>
      </c>
      <c r="E27" s="5" t="s">
        <v>27</v>
      </c>
      <c r="F27" s="13">
        <v>42.14546</v>
      </c>
      <c r="G27" s="13">
        <v>-113.73157</v>
      </c>
      <c r="H27" s="14">
        <v>8091</v>
      </c>
      <c r="I27" s="6">
        <v>22402</v>
      </c>
      <c r="J27" s="5" t="s">
        <v>26</v>
      </c>
      <c r="K27" s="21" t="s">
        <v>84</v>
      </c>
      <c r="L27" s="6">
        <v>43883</v>
      </c>
      <c r="M27" s="6"/>
      <c r="N27" s="7"/>
    </row>
    <row r="28" spans="1:14" ht="86.4" x14ac:dyDescent="0.3">
      <c r="A28" s="17" t="s">
        <v>40</v>
      </c>
      <c r="B28" s="16" t="s">
        <v>49</v>
      </c>
      <c r="C28" s="16" t="s">
        <v>70</v>
      </c>
      <c r="D28" s="5" t="s">
        <v>0</v>
      </c>
      <c r="E28" s="5" t="s">
        <v>27</v>
      </c>
      <c r="F28" s="13">
        <v>42.306100000000001</v>
      </c>
      <c r="G28" s="13">
        <v>-113.36879999999999</v>
      </c>
      <c r="H28" s="14">
        <v>4521</v>
      </c>
      <c r="I28" s="6">
        <v>30987</v>
      </c>
      <c r="J28" s="6">
        <v>43256</v>
      </c>
      <c r="K28" s="19" t="s">
        <v>10</v>
      </c>
      <c r="L28" s="6">
        <v>43883</v>
      </c>
      <c r="M28" s="6"/>
      <c r="N28" s="7"/>
    </row>
    <row r="29" spans="1:14" ht="28.8" x14ac:dyDescent="0.3">
      <c r="A29" s="17" t="s">
        <v>41</v>
      </c>
      <c r="B29" s="16" t="s">
        <v>49</v>
      </c>
      <c r="C29" s="5" t="s">
        <v>71</v>
      </c>
      <c r="D29" s="5" t="s">
        <v>0</v>
      </c>
      <c r="E29" s="5" t="s">
        <v>27</v>
      </c>
      <c r="F29" s="13">
        <v>42.3</v>
      </c>
      <c r="G29" s="13">
        <v>-113.3</v>
      </c>
      <c r="H29" s="14">
        <v>4540</v>
      </c>
      <c r="I29" s="6" t="s">
        <v>90</v>
      </c>
      <c r="J29" s="5" t="s">
        <v>90</v>
      </c>
      <c r="K29" s="22" t="s">
        <v>85</v>
      </c>
      <c r="L29" s="6">
        <v>43883</v>
      </c>
      <c r="M29" s="6"/>
      <c r="N29" s="7"/>
    </row>
    <row r="30" spans="1:14" ht="43.2" x14ac:dyDescent="0.3">
      <c r="A30" s="17" t="s">
        <v>42</v>
      </c>
      <c r="B30" s="16" t="s">
        <v>49</v>
      </c>
      <c r="C30" s="16" t="s">
        <v>72</v>
      </c>
      <c r="D30" s="5" t="s">
        <v>0</v>
      </c>
      <c r="E30" s="5" t="s">
        <v>27</v>
      </c>
      <c r="F30" s="13">
        <v>42.291699999999999</v>
      </c>
      <c r="G30" s="13">
        <v>-113.30419999999999</v>
      </c>
      <c r="H30" s="14">
        <v>4590</v>
      </c>
      <c r="I30" s="6">
        <v>23255</v>
      </c>
      <c r="J30" s="6">
        <v>37560</v>
      </c>
      <c r="K30" s="23"/>
      <c r="L30" s="6">
        <v>43883</v>
      </c>
      <c r="M30" s="6"/>
      <c r="N30" s="7"/>
    </row>
    <row r="31" spans="1:14" ht="57.6" x14ac:dyDescent="0.3">
      <c r="A31" s="17" t="s">
        <v>6</v>
      </c>
      <c r="B31" s="16" t="s">
        <v>49</v>
      </c>
      <c r="C31" s="16" t="s">
        <v>73</v>
      </c>
      <c r="D31" s="5" t="s">
        <v>0</v>
      </c>
      <c r="E31" s="5" t="s">
        <v>27</v>
      </c>
      <c r="F31" s="13">
        <v>42.676900000000003</v>
      </c>
      <c r="G31" s="13">
        <v>-113.5021</v>
      </c>
      <c r="H31" s="14">
        <v>4164</v>
      </c>
      <c r="I31" s="6">
        <v>17289</v>
      </c>
      <c r="J31" s="5" t="s">
        <v>26</v>
      </c>
      <c r="K31" s="19" t="s">
        <v>10</v>
      </c>
      <c r="L31" s="6">
        <v>43883</v>
      </c>
      <c r="M31" s="6" t="s">
        <v>110</v>
      </c>
      <c r="N31" s="7"/>
    </row>
    <row r="32" spans="1:14" x14ac:dyDescent="0.3">
      <c r="A32" s="17" t="s">
        <v>43</v>
      </c>
      <c r="B32" s="16" t="s">
        <v>49</v>
      </c>
      <c r="C32" s="16" t="s">
        <v>74</v>
      </c>
      <c r="D32" s="5" t="s">
        <v>0</v>
      </c>
      <c r="E32" s="5" t="s">
        <v>27</v>
      </c>
      <c r="F32" s="13">
        <v>42.043100000000003</v>
      </c>
      <c r="G32" s="13">
        <v>-113.1528</v>
      </c>
      <c r="H32" s="14">
        <v>6400</v>
      </c>
      <c r="I32" s="6" t="s">
        <v>90</v>
      </c>
      <c r="J32" s="5" t="s">
        <v>90</v>
      </c>
      <c r="K32" s="19" t="s">
        <v>10</v>
      </c>
      <c r="L32" s="6">
        <v>43883</v>
      </c>
      <c r="M32" s="6"/>
      <c r="N32" s="7"/>
    </row>
    <row r="33" spans="1:14" x14ac:dyDescent="0.3">
      <c r="A33" s="17" t="s">
        <v>44</v>
      </c>
      <c r="B33" s="16" t="s">
        <v>49</v>
      </c>
      <c r="C33" s="16" t="s">
        <v>75</v>
      </c>
      <c r="D33" s="5" t="s">
        <v>0</v>
      </c>
      <c r="E33" s="5" t="s">
        <v>27</v>
      </c>
      <c r="F33" s="13">
        <v>42.547800000000002</v>
      </c>
      <c r="G33" s="13">
        <v>-113.2594</v>
      </c>
      <c r="H33" s="14">
        <v>4400</v>
      </c>
      <c r="I33" s="6" t="s">
        <v>90</v>
      </c>
      <c r="J33" s="5" t="s">
        <v>90</v>
      </c>
      <c r="K33" s="19" t="s">
        <v>10</v>
      </c>
      <c r="L33" s="6">
        <v>43883</v>
      </c>
      <c r="M33" s="6"/>
      <c r="N33" s="7"/>
    </row>
    <row r="34" spans="1:14" ht="28.8" x14ac:dyDescent="0.3">
      <c r="A34" s="17" t="s">
        <v>45</v>
      </c>
      <c r="B34" s="16" t="s">
        <v>49</v>
      </c>
      <c r="C34" s="16" t="s">
        <v>76</v>
      </c>
      <c r="D34" s="5" t="s">
        <v>56</v>
      </c>
      <c r="E34" s="5" t="s">
        <v>53</v>
      </c>
      <c r="F34" s="13">
        <v>41.9833</v>
      </c>
      <c r="G34" s="13">
        <v>-113.2667</v>
      </c>
      <c r="H34" s="14">
        <v>5604</v>
      </c>
      <c r="I34" s="6">
        <v>3654</v>
      </c>
      <c r="J34" s="6">
        <v>7579</v>
      </c>
      <c r="K34" s="19" t="s">
        <v>10</v>
      </c>
      <c r="L34" s="6">
        <v>43883</v>
      </c>
      <c r="M34" s="6"/>
      <c r="N34" s="7"/>
    </row>
    <row r="35" spans="1:14" ht="72" x14ac:dyDescent="0.3">
      <c r="A35" s="17" t="s">
        <v>46</v>
      </c>
      <c r="B35" s="16" t="s">
        <v>49</v>
      </c>
      <c r="C35" s="16" t="s">
        <v>77</v>
      </c>
      <c r="D35" s="5" t="s">
        <v>0</v>
      </c>
      <c r="E35" s="5" t="s">
        <v>27</v>
      </c>
      <c r="F35" s="13">
        <v>42.0167</v>
      </c>
      <c r="G35" s="13">
        <v>-113.25</v>
      </c>
      <c r="H35" s="14">
        <v>5280</v>
      </c>
      <c r="I35" s="6">
        <v>17746</v>
      </c>
      <c r="J35" s="6">
        <v>31677</v>
      </c>
      <c r="K35" s="19" t="s">
        <v>10</v>
      </c>
      <c r="L35" s="6">
        <v>43883</v>
      </c>
      <c r="M35" s="6"/>
      <c r="N35" s="7"/>
    </row>
    <row r="36" spans="1:14" ht="43.2" x14ac:dyDescent="0.3">
      <c r="A36" s="17" t="s">
        <v>47</v>
      </c>
      <c r="B36" s="16" t="s">
        <v>51</v>
      </c>
      <c r="C36" s="5" t="s">
        <v>78</v>
      </c>
      <c r="D36" s="5" t="s">
        <v>0</v>
      </c>
      <c r="E36" s="5" t="s">
        <v>54</v>
      </c>
      <c r="F36" s="13">
        <v>42.380049999999997</v>
      </c>
      <c r="G36" s="13">
        <v>-112.96432</v>
      </c>
      <c r="H36" s="14">
        <v>5942</v>
      </c>
      <c r="I36" s="6">
        <v>13235</v>
      </c>
      <c r="J36" s="5" t="s">
        <v>26</v>
      </c>
      <c r="K36" s="20" t="s">
        <v>86</v>
      </c>
      <c r="L36" s="6">
        <v>43883</v>
      </c>
      <c r="M36" s="6"/>
      <c r="N36" s="7"/>
    </row>
    <row r="37" spans="1:14" ht="28.8" x14ac:dyDescent="0.3">
      <c r="A37" s="18" t="s">
        <v>48</v>
      </c>
      <c r="B37" s="5" t="s">
        <v>49</v>
      </c>
      <c r="C37" s="16" t="s">
        <v>79</v>
      </c>
      <c r="D37" s="5" t="s">
        <v>0</v>
      </c>
      <c r="E37" s="5" t="s">
        <v>54</v>
      </c>
      <c r="F37" s="13">
        <v>42.366700000000002</v>
      </c>
      <c r="G37" s="13">
        <v>-112.9667</v>
      </c>
      <c r="H37" s="5">
        <v>5804</v>
      </c>
      <c r="I37" s="6">
        <v>5327</v>
      </c>
      <c r="J37" s="6">
        <v>8340</v>
      </c>
      <c r="K37" s="19" t="s">
        <v>10</v>
      </c>
      <c r="L37" s="6">
        <v>43883</v>
      </c>
      <c r="M37" s="6"/>
      <c r="N37" s="7"/>
    </row>
    <row r="39" spans="1:14" x14ac:dyDescent="0.3">
      <c r="A39" s="26" t="s">
        <v>92</v>
      </c>
    </row>
    <row r="40" spans="1:14" x14ac:dyDescent="0.3">
      <c r="A40" t="s">
        <v>24</v>
      </c>
    </row>
    <row r="41" spans="1:14" x14ac:dyDescent="0.3">
      <c r="A41" t="s">
        <v>93</v>
      </c>
    </row>
    <row r="42" spans="1:14" x14ac:dyDescent="0.3">
      <c r="A42" t="s">
        <v>94</v>
      </c>
    </row>
    <row r="43" spans="1:14" x14ac:dyDescent="0.3">
      <c r="A43" t="s">
        <v>18</v>
      </c>
    </row>
    <row r="44" spans="1:14" x14ac:dyDescent="0.3">
      <c r="A44" s="25" t="s">
        <v>91</v>
      </c>
    </row>
  </sheetData>
  <mergeCells count="6">
    <mergeCell ref="M25:M26"/>
    <mergeCell ref="A25:A26"/>
    <mergeCell ref="E25:E26"/>
    <mergeCell ref="F25:F26"/>
    <mergeCell ref="G25:G26"/>
    <mergeCell ref="H25:H26"/>
  </mergeCells>
  <hyperlinks>
    <hyperlink ref="K16" r:id="rId1" xr:uid="{4BC88094-E11E-40F7-AFCE-98471A0FF46F}"/>
    <hyperlink ref="K36" r:id="rId2" xr:uid="{B3708274-F04E-4043-A1AB-A1A8E0DBC9F9}"/>
    <hyperlink ref="K14" r:id="rId3" xr:uid="{638DD19D-4B89-4E2F-9B66-7E963317C86C}"/>
    <hyperlink ref="K15" r:id="rId4" xr:uid="{8B4EAEEA-41E4-46B1-94A3-D77654AAE913}"/>
    <hyperlink ref="K17" r:id="rId5" xr:uid="{1FA5D8C3-3AE9-4943-8DA2-AB6D1146B71F}"/>
    <hyperlink ref="K18" r:id="rId6" xr:uid="{1FF120D6-4ABA-47A9-B2F0-8255AAA90B65}"/>
    <hyperlink ref="K19" r:id="rId7" xr:uid="{A5F7CA4A-4236-4CA1-BFF4-15F6700F6E2B}"/>
    <hyperlink ref="K22" r:id="rId8" xr:uid="{D73E26DF-FA21-4BE9-B3B6-E1D17CAFD6A1}"/>
    <hyperlink ref="K23" r:id="rId9" xr:uid="{A33181E8-B4C4-4562-B590-D43CF024D0C8}"/>
    <hyperlink ref="K24" r:id="rId10" xr:uid="{2F718FCD-7FC2-444F-AA89-CF4A6EB1C023}"/>
    <hyperlink ref="K26" r:id="rId11" xr:uid="{8B0B2DBD-1DF0-434A-B97B-74CB1C416E83}"/>
    <hyperlink ref="K28" r:id="rId12" xr:uid="{DC65F584-6738-4631-BD56-2F2C9036118F}"/>
    <hyperlink ref="K31" r:id="rId13" xr:uid="{54D2A218-34F0-44D5-9089-EC71218521B5}"/>
    <hyperlink ref="K32" r:id="rId14" xr:uid="{45CB8B37-9247-4CCE-B504-CB0960734D82}"/>
    <hyperlink ref="K33" r:id="rId15" xr:uid="{FCB200CA-63E7-4DFC-ADE5-FD4B04DDD827}"/>
    <hyperlink ref="K34" r:id="rId16" xr:uid="{5425BAE9-922D-4287-8C34-6383FF1FEDFE}"/>
    <hyperlink ref="K35" r:id="rId17" xr:uid="{66A48012-3259-423A-A26F-9A398AA418CE}"/>
    <hyperlink ref="K37" r:id="rId18" xr:uid="{071E32FE-E9E5-416F-BBD6-B0D963F861CB}"/>
    <hyperlink ref="K29" r:id="rId19" xr:uid="{8217F013-A04A-4543-88D1-BD41FFCED7C1}"/>
  </hyperlinks>
  <pageMargins left="0.7" right="0.7" top="0.75" bottom="0.75" header="0.3" footer="0.3"/>
  <pageSetup paperSize="3" scale="55" orientation="landscape" r:id="rId20"/>
  <legacy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RaftBasinStudy_ClimateStations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Clark</dc:creator>
  <cp:lastModifiedBy>Alexis Clark</cp:lastModifiedBy>
  <cp:lastPrinted>2020-10-06T02:59:59Z</cp:lastPrinted>
  <dcterms:created xsi:type="dcterms:W3CDTF">2018-07-16T21:17:50Z</dcterms:created>
  <dcterms:modified xsi:type="dcterms:W3CDTF">2020-10-06T19:41:10Z</dcterms:modified>
</cp:coreProperties>
</file>