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05" windowWidth="17115" windowHeight="10740" firstSheet="1" activeTab="1"/>
  </bookViews>
  <sheets>
    <sheet name="ReadMe" sheetId="12" r:id="rId1"/>
    <sheet name="chart" sheetId="3" r:id="rId2"/>
    <sheet name="All" sheetId="1" r:id="rId3"/>
    <sheet name="Com_GW" sheetId="2" r:id="rId4"/>
    <sheet name="Com_GW_0_2pc" sheetId="10" r:id="rId5"/>
    <sheet name="Com_GW_1pc" sheetId="4" r:id="rId6"/>
    <sheet name="Com_GW_1_5pc" sheetId="9" r:id="rId7"/>
    <sheet name="Com_GW_1_7pc" sheetId="11" r:id="rId8"/>
    <sheet name="Com_GW_2pc" sheetId="6" r:id="rId9"/>
    <sheet name="Com_GW_3_5pc" sheetId="8" r:id="rId10"/>
    <sheet name="Com_GW_5pc" sheetId="5" r:id="rId11"/>
    <sheet name="Com_GW_10pc" sheetId="7" r:id="rId12"/>
  </sheets>
  <calcPr calcId="125725"/>
</workbook>
</file>

<file path=xl/calcChain.xml><?xml version="1.0" encoding="utf-8"?>
<calcChain xmlns="http://schemas.openxmlformats.org/spreadsheetml/2006/main">
  <c r="F301" i="1"/>
  <c r="D301"/>
  <c r="F300"/>
  <c r="D300"/>
  <c r="F299"/>
  <c r="D299"/>
  <c r="F298"/>
  <c r="D298"/>
  <c r="F297"/>
  <c r="D297"/>
  <c r="F296"/>
  <c r="D296"/>
  <c r="F295"/>
  <c r="D295"/>
  <c r="F294"/>
  <c r="D294"/>
  <c r="F293"/>
  <c r="D293"/>
  <c r="F292"/>
  <c r="D292"/>
  <c r="F291"/>
  <c r="D291"/>
  <c r="F290"/>
  <c r="D290"/>
  <c r="F289"/>
  <c r="D289"/>
  <c r="F288"/>
  <c r="D288"/>
  <c r="F287"/>
  <c r="D287"/>
  <c r="F286"/>
  <c r="D286"/>
  <c r="F285"/>
  <c r="D285"/>
  <c r="F284"/>
  <c r="D284"/>
  <c r="F283"/>
  <c r="D283"/>
  <c r="F282"/>
  <c r="D282"/>
  <c r="F281"/>
  <c r="D281"/>
  <c r="F280"/>
  <c r="D280"/>
  <c r="F279"/>
  <c r="D279"/>
  <c r="F278"/>
  <c r="D278"/>
  <c r="F277"/>
  <c r="D277"/>
  <c r="F276"/>
  <c r="D276"/>
  <c r="F275"/>
  <c r="D275"/>
  <c r="F274"/>
  <c r="D274"/>
  <c r="F273"/>
  <c r="D273"/>
  <c r="F272"/>
  <c r="D272"/>
  <c r="F271"/>
  <c r="D271"/>
  <c r="F270"/>
  <c r="D270"/>
  <c r="F269"/>
  <c r="D269"/>
  <c r="F268"/>
  <c r="D268"/>
  <c r="F267"/>
  <c r="D267"/>
  <c r="F266"/>
  <c r="D266"/>
  <c r="F265"/>
  <c r="D265"/>
  <c r="F264"/>
  <c r="D264"/>
  <c r="F263"/>
  <c r="D263"/>
  <c r="F262"/>
  <c r="D262"/>
  <c r="F261"/>
  <c r="D261"/>
  <c r="F260"/>
  <c r="D260"/>
  <c r="F259"/>
  <c r="D259"/>
  <c r="F258"/>
  <c r="D258"/>
  <c r="F257"/>
  <c r="D257"/>
  <c r="F256"/>
  <c r="D256"/>
  <c r="F255"/>
  <c r="D255"/>
  <c r="F254"/>
  <c r="D254"/>
  <c r="F253"/>
  <c r="D253"/>
  <c r="F252"/>
  <c r="D252"/>
  <c r="F251"/>
  <c r="D251"/>
  <c r="F250"/>
  <c r="D250"/>
  <c r="F249"/>
  <c r="D249"/>
  <c r="F248"/>
  <c r="D248"/>
  <c r="F247"/>
  <c r="D247"/>
  <c r="F246"/>
  <c r="D246"/>
  <c r="F245"/>
  <c r="D245"/>
  <c r="F244"/>
  <c r="D244"/>
  <c r="F243"/>
  <c r="D243"/>
  <c r="F242"/>
  <c r="D242"/>
  <c r="F241"/>
  <c r="D241"/>
  <c r="F240"/>
  <c r="D240"/>
  <c r="F239"/>
  <c r="D239"/>
  <c r="F238"/>
  <c r="D238"/>
  <c r="F237"/>
  <c r="D237"/>
  <c r="F236"/>
  <c r="D236"/>
  <c r="F235"/>
  <c r="D235"/>
  <c r="F234"/>
  <c r="D234"/>
  <c r="F233"/>
  <c r="D233"/>
  <c r="F232"/>
  <c r="D232"/>
  <c r="F231"/>
  <c r="D231"/>
  <c r="F230"/>
  <c r="D230"/>
  <c r="F229"/>
  <c r="D229"/>
  <c r="F228"/>
  <c r="D228"/>
  <c r="F227"/>
  <c r="D227"/>
  <c r="F226"/>
  <c r="D226"/>
  <c r="F225"/>
  <c r="D225"/>
  <c r="F224"/>
  <c r="D224"/>
  <c r="F223"/>
  <c r="D223"/>
  <c r="F222"/>
  <c r="D222"/>
  <c r="F221"/>
  <c r="D221"/>
  <c r="F220"/>
  <c r="D220"/>
  <c r="F219"/>
  <c r="D219"/>
  <c r="F218"/>
  <c r="D218"/>
  <c r="F217"/>
  <c r="D217"/>
  <c r="F216"/>
  <c r="D216"/>
  <c r="F215"/>
  <c r="D215"/>
  <c r="F214"/>
  <c r="D214"/>
  <c r="F213"/>
  <c r="D213"/>
  <c r="F212"/>
  <c r="D212"/>
  <c r="F211"/>
  <c r="D211"/>
  <c r="F210"/>
  <c r="D210"/>
  <c r="F209"/>
  <c r="D209"/>
  <c r="F208"/>
  <c r="D208"/>
  <c r="F207"/>
  <c r="D207"/>
  <c r="F206"/>
  <c r="D206"/>
  <c r="F205"/>
  <c r="D205"/>
  <c r="F204"/>
  <c r="D204"/>
  <c r="F203"/>
  <c r="D203"/>
  <c r="F202"/>
  <c r="D202"/>
  <c r="F201"/>
  <c r="D201"/>
  <c r="F200"/>
  <c r="D200"/>
  <c r="F199"/>
  <c r="D199"/>
  <c r="F198"/>
  <c r="D198"/>
  <c r="F197"/>
  <c r="D197"/>
  <c r="F196"/>
  <c r="D196"/>
  <c r="F195"/>
  <c r="D195"/>
  <c r="F194"/>
  <c r="D194"/>
  <c r="F193"/>
  <c r="D193"/>
  <c r="F192"/>
  <c r="D192"/>
  <c r="F191"/>
  <c r="D191"/>
  <c r="F190"/>
  <c r="D190"/>
  <c r="F189"/>
  <c r="D189"/>
  <c r="F188"/>
  <c r="D188"/>
  <c r="F187"/>
  <c r="D187"/>
  <c r="F186"/>
  <c r="D186"/>
  <c r="F185"/>
  <c r="D185"/>
  <c r="F184"/>
  <c r="D184"/>
  <c r="F183"/>
  <c r="D183"/>
  <c r="F182"/>
  <c r="D182"/>
  <c r="F181"/>
  <c r="D181"/>
  <c r="F180"/>
  <c r="D180"/>
  <c r="F179"/>
  <c r="D179"/>
  <c r="F178"/>
  <c r="D178"/>
  <c r="F177"/>
  <c r="D177"/>
  <c r="F176"/>
  <c r="D176"/>
  <c r="F175"/>
  <c r="D175"/>
  <c r="F174"/>
  <c r="D174"/>
  <c r="F173"/>
  <c r="D173"/>
  <c r="F172"/>
  <c r="D172"/>
  <c r="F171"/>
  <c r="D171"/>
  <c r="F170"/>
  <c r="D170"/>
  <c r="F169"/>
  <c r="D169"/>
  <c r="F168"/>
  <c r="D168"/>
  <c r="F167"/>
  <c r="D167"/>
  <c r="F166"/>
  <c r="D166"/>
  <c r="F165"/>
  <c r="D165"/>
  <c r="F164"/>
  <c r="D164"/>
  <c r="F163"/>
  <c r="D163"/>
  <c r="F162"/>
  <c r="D162"/>
  <c r="F161"/>
  <c r="D161"/>
  <c r="F160"/>
  <c r="D160"/>
  <c r="F159"/>
  <c r="D159"/>
  <c r="F158"/>
  <c r="D158"/>
  <c r="F157"/>
  <c r="D157"/>
  <c r="F156"/>
  <c r="D156"/>
  <c r="F155"/>
  <c r="D155"/>
  <c r="F154"/>
  <c r="D154"/>
  <c r="F153"/>
  <c r="D153"/>
  <c r="F152"/>
  <c r="D152"/>
  <c r="F151"/>
  <c r="D151"/>
  <c r="F150"/>
  <c r="D150"/>
  <c r="F149"/>
  <c r="D149"/>
  <c r="F148"/>
  <c r="D148"/>
  <c r="F147"/>
  <c r="D147"/>
  <c r="F146"/>
  <c r="D146"/>
  <c r="F145"/>
  <c r="D145"/>
  <c r="F144"/>
  <c r="D144"/>
  <c r="F143"/>
  <c r="D143"/>
  <c r="F142"/>
  <c r="D142"/>
  <c r="F141"/>
  <c r="D141"/>
  <c r="F140"/>
  <c r="D140"/>
  <c r="F139"/>
  <c r="D139"/>
  <c r="F138"/>
  <c r="D138"/>
  <c r="F137"/>
  <c r="D137"/>
  <c r="F136"/>
  <c r="D136"/>
  <c r="F135"/>
  <c r="D135"/>
  <c r="F134"/>
  <c r="D134"/>
  <c r="F133"/>
  <c r="D133"/>
  <c r="F132"/>
  <c r="D132"/>
  <c r="F131"/>
  <c r="D131"/>
  <c r="F130"/>
  <c r="D130"/>
  <c r="F129"/>
  <c r="D129"/>
  <c r="F128"/>
  <c r="D128"/>
  <c r="F127"/>
  <c r="D127"/>
  <c r="F126"/>
  <c r="D126"/>
  <c r="F125"/>
  <c r="D125"/>
  <c r="F124"/>
  <c r="D124"/>
  <c r="F123"/>
  <c r="D123"/>
  <c r="F122"/>
  <c r="D122"/>
  <c r="F121"/>
  <c r="D121"/>
  <c r="F120"/>
  <c r="D120"/>
  <c r="F119"/>
  <c r="D119"/>
  <c r="F118"/>
  <c r="D118"/>
  <c r="F117"/>
  <c r="D117"/>
  <c r="F116"/>
  <c r="D116"/>
  <c r="F115"/>
  <c r="D115"/>
  <c r="F114"/>
  <c r="D114"/>
  <c r="F113"/>
  <c r="D113"/>
  <c r="F112"/>
  <c r="D112"/>
  <c r="F111"/>
  <c r="D111"/>
  <c r="F110"/>
  <c r="D110"/>
  <c r="F109"/>
  <c r="D109"/>
  <c r="F108"/>
  <c r="D108"/>
  <c r="F107"/>
  <c r="D107"/>
  <c r="F106"/>
  <c r="D106"/>
  <c r="F105"/>
  <c r="D105"/>
  <c r="F104"/>
  <c r="D104"/>
  <c r="F103"/>
  <c r="D103"/>
  <c r="F102"/>
  <c r="D102"/>
  <c r="F101"/>
  <c r="D101"/>
  <c r="F301" i="2"/>
  <c r="D301"/>
  <c r="F300"/>
  <c r="D300"/>
  <c r="F299"/>
  <c r="D299"/>
  <c r="F298"/>
  <c r="D298"/>
  <c r="F297"/>
  <c r="D297"/>
  <c r="F296"/>
  <c r="D296"/>
  <c r="F295"/>
  <c r="D295"/>
  <c r="F294"/>
  <c r="D294"/>
  <c r="F293"/>
  <c r="D293"/>
  <c r="F292"/>
  <c r="D292"/>
  <c r="F291"/>
  <c r="D291"/>
  <c r="F290"/>
  <c r="D290"/>
  <c r="F289"/>
  <c r="D289"/>
  <c r="F288"/>
  <c r="D288"/>
  <c r="F287"/>
  <c r="D287"/>
  <c r="F286"/>
  <c r="D286"/>
  <c r="F285"/>
  <c r="D285"/>
  <c r="F284"/>
  <c r="D284"/>
  <c r="F283"/>
  <c r="D283"/>
  <c r="F282"/>
  <c r="D282"/>
  <c r="F281"/>
  <c r="D281"/>
  <c r="F280"/>
  <c r="D280"/>
  <c r="F279"/>
  <c r="D279"/>
  <c r="F278"/>
  <c r="D278"/>
  <c r="F277"/>
  <c r="D277"/>
  <c r="F276"/>
  <c r="D276"/>
  <c r="F275"/>
  <c r="D275"/>
  <c r="F274"/>
  <c r="D274"/>
  <c r="F273"/>
  <c r="D273"/>
  <c r="F272"/>
  <c r="D272"/>
  <c r="F271"/>
  <c r="D271"/>
  <c r="F270"/>
  <c r="D270"/>
  <c r="F269"/>
  <c r="D269"/>
  <c r="F268"/>
  <c r="D268"/>
  <c r="F267"/>
  <c r="D267"/>
  <c r="F266"/>
  <c r="D266"/>
  <c r="F265"/>
  <c r="D265"/>
  <c r="F264"/>
  <c r="D264"/>
  <c r="F263"/>
  <c r="D263"/>
  <c r="F262"/>
  <c r="D262"/>
  <c r="F261"/>
  <c r="D261"/>
  <c r="F260"/>
  <c r="D260"/>
  <c r="F259"/>
  <c r="D259"/>
  <c r="F258"/>
  <c r="D258"/>
  <c r="F257"/>
  <c r="D257"/>
  <c r="F256"/>
  <c r="D256"/>
  <c r="F255"/>
  <c r="D255"/>
  <c r="F254"/>
  <c r="D254"/>
  <c r="F253"/>
  <c r="D253"/>
  <c r="F252"/>
  <c r="D252"/>
  <c r="F251"/>
  <c r="D251"/>
  <c r="F250"/>
  <c r="D250"/>
  <c r="F249"/>
  <c r="D249"/>
  <c r="F248"/>
  <c r="D248"/>
  <c r="F247"/>
  <c r="D247"/>
  <c r="F246"/>
  <c r="D246"/>
  <c r="F245"/>
  <c r="D245"/>
  <c r="F244"/>
  <c r="D244"/>
  <c r="F243"/>
  <c r="D243"/>
  <c r="F242"/>
  <c r="D242"/>
  <c r="F241"/>
  <c r="D241"/>
  <c r="F240"/>
  <c r="D240"/>
  <c r="F239"/>
  <c r="D239"/>
  <c r="F238"/>
  <c r="D238"/>
  <c r="F237"/>
  <c r="D237"/>
  <c r="F236"/>
  <c r="D236"/>
  <c r="F235"/>
  <c r="D235"/>
  <c r="F234"/>
  <c r="D234"/>
  <c r="F233"/>
  <c r="D233"/>
  <c r="F232"/>
  <c r="D232"/>
  <c r="F231"/>
  <c r="D231"/>
  <c r="F230"/>
  <c r="D230"/>
  <c r="F229"/>
  <c r="D229"/>
  <c r="F228"/>
  <c r="D228"/>
  <c r="F227"/>
  <c r="D227"/>
  <c r="F226"/>
  <c r="D226"/>
  <c r="F225"/>
  <c r="D225"/>
  <c r="F224"/>
  <c r="D224"/>
  <c r="F223"/>
  <c r="D223"/>
  <c r="F222"/>
  <c r="D222"/>
  <c r="F221"/>
  <c r="D221"/>
  <c r="F220"/>
  <c r="D220"/>
  <c r="F219"/>
  <c r="D219"/>
  <c r="F218"/>
  <c r="D218"/>
  <c r="F217"/>
  <c r="D217"/>
  <c r="F216"/>
  <c r="D216"/>
  <c r="F215"/>
  <c r="D215"/>
  <c r="F214"/>
  <c r="D214"/>
  <c r="F213"/>
  <c r="D213"/>
  <c r="F212"/>
  <c r="D212"/>
  <c r="F211"/>
  <c r="D211"/>
  <c r="F210"/>
  <c r="D210"/>
  <c r="F209"/>
  <c r="D209"/>
  <c r="F208"/>
  <c r="D208"/>
  <c r="F207"/>
  <c r="D207"/>
  <c r="F206"/>
  <c r="D206"/>
  <c r="F205"/>
  <c r="D205"/>
  <c r="F204"/>
  <c r="D204"/>
  <c r="F203"/>
  <c r="D203"/>
  <c r="F202"/>
  <c r="D202"/>
  <c r="F201"/>
  <c r="D201"/>
  <c r="F200"/>
  <c r="D200"/>
  <c r="F199"/>
  <c r="D199"/>
  <c r="F198"/>
  <c r="D198"/>
  <c r="F197"/>
  <c r="D197"/>
  <c r="F196"/>
  <c r="D196"/>
  <c r="F195"/>
  <c r="D195"/>
  <c r="F194"/>
  <c r="D194"/>
  <c r="F193"/>
  <c r="D193"/>
  <c r="F192"/>
  <c r="D192"/>
  <c r="F191"/>
  <c r="D191"/>
  <c r="F190"/>
  <c r="D190"/>
  <c r="F189"/>
  <c r="D189"/>
  <c r="F188"/>
  <c r="D188"/>
  <c r="F187"/>
  <c r="D187"/>
  <c r="F186"/>
  <c r="D186"/>
  <c r="F185"/>
  <c r="D185"/>
  <c r="F184"/>
  <c r="D184"/>
  <c r="F183"/>
  <c r="D183"/>
  <c r="F182"/>
  <c r="D182"/>
  <c r="F181"/>
  <c r="D181"/>
  <c r="F180"/>
  <c r="D180"/>
  <c r="F179"/>
  <c r="D179"/>
  <c r="F178"/>
  <c r="D178"/>
  <c r="F177"/>
  <c r="D177"/>
  <c r="F176"/>
  <c r="D176"/>
  <c r="F175"/>
  <c r="D175"/>
  <c r="F174"/>
  <c r="D174"/>
  <c r="F173"/>
  <c r="D173"/>
  <c r="F172"/>
  <c r="D172"/>
  <c r="F171"/>
  <c r="D171"/>
  <c r="F170"/>
  <c r="D170"/>
  <c r="F169"/>
  <c r="D169"/>
  <c r="F168"/>
  <c r="D168"/>
  <c r="F167"/>
  <c r="D167"/>
  <c r="F166"/>
  <c r="D166"/>
  <c r="F165"/>
  <c r="D165"/>
  <c r="F164"/>
  <c r="D164"/>
  <c r="F163"/>
  <c r="D163"/>
  <c r="F162"/>
  <c r="D162"/>
  <c r="F161"/>
  <c r="D161"/>
  <c r="F160"/>
  <c r="D160"/>
  <c r="F159"/>
  <c r="D159"/>
  <c r="F158"/>
  <c r="D158"/>
  <c r="F157"/>
  <c r="D157"/>
  <c r="F156"/>
  <c r="D156"/>
  <c r="F155"/>
  <c r="D155"/>
  <c r="F154"/>
  <c r="D154"/>
  <c r="F153"/>
  <c r="D153"/>
  <c r="F152"/>
  <c r="D152"/>
  <c r="F151"/>
  <c r="D151"/>
  <c r="F150"/>
  <c r="D150"/>
  <c r="F149"/>
  <c r="D149"/>
  <c r="F148"/>
  <c r="D148"/>
  <c r="F147"/>
  <c r="D147"/>
  <c r="F146"/>
  <c r="D146"/>
  <c r="F145"/>
  <c r="D145"/>
  <c r="F144"/>
  <c r="D144"/>
  <c r="F143"/>
  <c r="D143"/>
  <c r="F142"/>
  <c r="D142"/>
  <c r="F141"/>
  <c r="D141"/>
  <c r="F140"/>
  <c r="D140"/>
  <c r="F139"/>
  <c r="D139"/>
  <c r="F138"/>
  <c r="D138"/>
  <c r="F137"/>
  <c r="D137"/>
  <c r="F136"/>
  <c r="D136"/>
  <c r="F135"/>
  <c r="D135"/>
  <c r="F134"/>
  <c r="D134"/>
  <c r="F133"/>
  <c r="D133"/>
  <c r="F132"/>
  <c r="D132"/>
  <c r="F131"/>
  <c r="D131"/>
  <c r="F130"/>
  <c r="D130"/>
  <c r="F129"/>
  <c r="D129"/>
  <c r="F128"/>
  <c r="D128"/>
  <c r="F127"/>
  <c r="D127"/>
  <c r="F126"/>
  <c r="D126"/>
  <c r="F125"/>
  <c r="D125"/>
  <c r="F124"/>
  <c r="D124"/>
  <c r="F123"/>
  <c r="D123"/>
  <c r="F122"/>
  <c r="D122"/>
  <c r="F121"/>
  <c r="D121"/>
  <c r="F120"/>
  <c r="D120"/>
  <c r="F119"/>
  <c r="D119"/>
  <c r="F118"/>
  <c r="D118"/>
  <c r="F117"/>
  <c r="D117"/>
  <c r="F116"/>
  <c r="D116"/>
  <c r="F115"/>
  <c r="D115"/>
  <c r="F114"/>
  <c r="D114"/>
  <c r="F113"/>
  <c r="D113"/>
  <c r="F112"/>
  <c r="D112"/>
  <c r="F111"/>
  <c r="D111"/>
  <c r="F110"/>
  <c r="D110"/>
  <c r="F109"/>
  <c r="D109"/>
  <c r="F108"/>
  <c r="D108"/>
  <c r="F107"/>
  <c r="D107"/>
  <c r="F106"/>
  <c r="D106"/>
  <c r="F105"/>
  <c r="D105"/>
  <c r="F104"/>
  <c r="D104"/>
  <c r="F103"/>
  <c r="D103"/>
  <c r="F102"/>
  <c r="D102"/>
  <c r="F101"/>
  <c r="D101"/>
  <c r="F301" i="10"/>
  <c r="D301"/>
  <c r="F300"/>
  <c r="D300"/>
  <c r="F299"/>
  <c r="D299"/>
  <c r="F298"/>
  <c r="D298"/>
  <c r="F297"/>
  <c r="D297"/>
  <c r="F296"/>
  <c r="D296"/>
  <c r="F295"/>
  <c r="D295"/>
  <c r="F294"/>
  <c r="D294"/>
  <c r="F293"/>
  <c r="D293"/>
  <c r="F292"/>
  <c r="D292"/>
  <c r="F291"/>
  <c r="D291"/>
  <c r="F290"/>
  <c r="D290"/>
  <c r="F289"/>
  <c r="D289"/>
  <c r="F288"/>
  <c r="D288"/>
  <c r="F287"/>
  <c r="D287"/>
  <c r="F286"/>
  <c r="D286"/>
  <c r="F285"/>
  <c r="D285"/>
  <c r="F284"/>
  <c r="D284"/>
  <c r="F283"/>
  <c r="D283"/>
  <c r="F282"/>
  <c r="D282"/>
  <c r="F281"/>
  <c r="D281"/>
  <c r="F280"/>
  <c r="D280"/>
  <c r="F279"/>
  <c r="D279"/>
  <c r="F278"/>
  <c r="D278"/>
  <c r="F277"/>
  <c r="D277"/>
  <c r="F276"/>
  <c r="D276"/>
  <c r="F275"/>
  <c r="D275"/>
  <c r="F274"/>
  <c r="D274"/>
  <c r="F273"/>
  <c r="D273"/>
  <c r="F272"/>
  <c r="D272"/>
  <c r="F271"/>
  <c r="D271"/>
  <c r="F270"/>
  <c r="D270"/>
  <c r="F269"/>
  <c r="D269"/>
  <c r="F268"/>
  <c r="D268"/>
  <c r="F267"/>
  <c r="D267"/>
  <c r="F266"/>
  <c r="D266"/>
  <c r="F265"/>
  <c r="D265"/>
  <c r="F264"/>
  <c r="D264"/>
  <c r="F263"/>
  <c r="D263"/>
  <c r="F262"/>
  <c r="D262"/>
  <c r="F261"/>
  <c r="D261"/>
  <c r="F260"/>
  <c r="D260"/>
  <c r="F259"/>
  <c r="D259"/>
  <c r="F258"/>
  <c r="D258"/>
  <c r="F257"/>
  <c r="D257"/>
  <c r="F256"/>
  <c r="D256"/>
  <c r="F255"/>
  <c r="D255"/>
  <c r="F254"/>
  <c r="D254"/>
  <c r="F253"/>
  <c r="D253"/>
  <c r="F252"/>
  <c r="D252"/>
  <c r="F251"/>
  <c r="D251"/>
  <c r="F250"/>
  <c r="D250"/>
  <c r="F249"/>
  <c r="D249"/>
  <c r="F248"/>
  <c r="D248"/>
  <c r="F247"/>
  <c r="D247"/>
  <c r="F246"/>
  <c r="D246"/>
  <c r="F245"/>
  <c r="D245"/>
  <c r="F244"/>
  <c r="D244"/>
  <c r="F243"/>
  <c r="D243"/>
  <c r="F242"/>
  <c r="D242"/>
  <c r="F241"/>
  <c r="D241"/>
  <c r="F240"/>
  <c r="D240"/>
  <c r="F239"/>
  <c r="D239"/>
  <c r="F238"/>
  <c r="D238"/>
  <c r="F237"/>
  <c r="D237"/>
  <c r="F236"/>
  <c r="D236"/>
  <c r="F235"/>
  <c r="D235"/>
  <c r="F234"/>
  <c r="D234"/>
  <c r="F233"/>
  <c r="D233"/>
  <c r="F232"/>
  <c r="D232"/>
  <c r="F231"/>
  <c r="D231"/>
  <c r="F230"/>
  <c r="D230"/>
  <c r="F229"/>
  <c r="D229"/>
  <c r="F228"/>
  <c r="D228"/>
  <c r="F227"/>
  <c r="D227"/>
  <c r="F226"/>
  <c r="D226"/>
  <c r="F225"/>
  <c r="D225"/>
  <c r="F224"/>
  <c r="D224"/>
  <c r="F223"/>
  <c r="D223"/>
  <c r="F222"/>
  <c r="D222"/>
  <c r="F221"/>
  <c r="D221"/>
  <c r="F220"/>
  <c r="D220"/>
  <c r="F219"/>
  <c r="D219"/>
  <c r="F218"/>
  <c r="D218"/>
  <c r="F217"/>
  <c r="D217"/>
  <c r="F216"/>
  <c r="D216"/>
  <c r="F215"/>
  <c r="D215"/>
  <c r="F214"/>
  <c r="D214"/>
  <c r="F213"/>
  <c r="D213"/>
  <c r="F212"/>
  <c r="D212"/>
  <c r="F211"/>
  <c r="D211"/>
  <c r="F210"/>
  <c r="D210"/>
  <c r="F209"/>
  <c r="D209"/>
  <c r="F208"/>
  <c r="D208"/>
  <c r="F207"/>
  <c r="D207"/>
  <c r="F206"/>
  <c r="D206"/>
  <c r="F205"/>
  <c r="D205"/>
  <c r="F204"/>
  <c r="D204"/>
  <c r="F203"/>
  <c r="D203"/>
  <c r="F202"/>
  <c r="D202"/>
  <c r="F201"/>
  <c r="D201"/>
  <c r="F200"/>
  <c r="D200"/>
  <c r="F199"/>
  <c r="D199"/>
  <c r="F198"/>
  <c r="D198"/>
  <c r="F197"/>
  <c r="D197"/>
  <c r="F196"/>
  <c r="D196"/>
  <c r="F195"/>
  <c r="D195"/>
  <c r="F194"/>
  <c r="D194"/>
  <c r="F193"/>
  <c r="D193"/>
  <c r="F192"/>
  <c r="D192"/>
  <c r="F191"/>
  <c r="D191"/>
  <c r="F190"/>
  <c r="D190"/>
  <c r="F189"/>
  <c r="D189"/>
  <c r="F188"/>
  <c r="D188"/>
  <c r="F187"/>
  <c r="D187"/>
  <c r="F186"/>
  <c r="D186"/>
  <c r="F185"/>
  <c r="D185"/>
  <c r="F184"/>
  <c r="D184"/>
  <c r="F183"/>
  <c r="D183"/>
  <c r="F182"/>
  <c r="D182"/>
  <c r="F181"/>
  <c r="D181"/>
  <c r="F180"/>
  <c r="D180"/>
  <c r="F179"/>
  <c r="D179"/>
  <c r="F178"/>
  <c r="D178"/>
  <c r="F177"/>
  <c r="D177"/>
  <c r="F176"/>
  <c r="D176"/>
  <c r="F175"/>
  <c r="D175"/>
  <c r="F174"/>
  <c r="D174"/>
  <c r="F173"/>
  <c r="D173"/>
  <c r="F172"/>
  <c r="D172"/>
  <c r="F171"/>
  <c r="D171"/>
  <c r="F170"/>
  <c r="D170"/>
  <c r="F169"/>
  <c r="D169"/>
  <c r="F168"/>
  <c r="D168"/>
  <c r="F167"/>
  <c r="D167"/>
  <c r="F166"/>
  <c r="D166"/>
  <c r="F165"/>
  <c r="D165"/>
  <c r="F164"/>
  <c r="D164"/>
  <c r="F163"/>
  <c r="D163"/>
  <c r="F162"/>
  <c r="D162"/>
  <c r="F161"/>
  <c r="D161"/>
  <c r="F160"/>
  <c r="D160"/>
  <c r="F159"/>
  <c r="D159"/>
  <c r="F158"/>
  <c r="D158"/>
  <c r="F157"/>
  <c r="D157"/>
  <c r="F156"/>
  <c r="D156"/>
  <c r="F155"/>
  <c r="D155"/>
  <c r="F154"/>
  <c r="D154"/>
  <c r="F153"/>
  <c r="D153"/>
  <c r="F152"/>
  <c r="D152"/>
  <c r="F151"/>
  <c r="D151"/>
  <c r="F150"/>
  <c r="D150"/>
  <c r="F149"/>
  <c r="D149"/>
  <c r="F148"/>
  <c r="D148"/>
  <c r="F147"/>
  <c r="D147"/>
  <c r="F146"/>
  <c r="D146"/>
  <c r="F145"/>
  <c r="D145"/>
  <c r="F144"/>
  <c r="D144"/>
  <c r="F143"/>
  <c r="D143"/>
  <c r="F142"/>
  <c r="D142"/>
  <c r="F141"/>
  <c r="D141"/>
  <c r="F140"/>
  <c r="D140"/>
  <c r="F139"/>
  <c r="D139"/>
  <c r="F138"/>
  <c r="D138"/>
  <c r="F137"/>
  <c r="D137"/>
  <c r="F136"/>
  <c r="D136"/>
  <c r="F135"/>
  <c r="D135"/>
  <c r="F134"/>
  <c r="D134"/>
  <c r="F133"/>
  <c r="D133"/>
  <c r="F132"/>
  <c r="D132"/>
  <c r="F131"/>
  <c r="D131"/>
  <c r="F130"/>
  <c r="D130"/>
  <c r="F129"/>
  <c r="D129"/>
  <c r="F128"/>
  <c r="D128"/>
  <c r="F127"/>
  <c r="D127"/>
  <c r="F126"/>
  <c r="D126"/>
  <c r="F125"/>
  <c r="D125"/>
  <c r="F124"/>
  <c r="D124"/>
  <c r="F123"/>
  <c r="D123"/>
  <c r="F122"/>
  <c r="D122"/>
  <c r="F121"/>
  <c r="D121"/>
  <c r="F120"/>
  <c r="D120"/>
  <c r="F119"/>
  <c r="D119"/>
  <c r="F118"/>
  <c r="D118"/>
  <c r="F117"/>
  <c r="D117"/>
  <c r="F116"/>
  <c r="D116"/>
  <c r="F115"/>
  <c r="D115"/>
  <c r="F114"/>
  <c r="D114"/>
  <c r="F113"/>
  <c r="D113"/>
  <c r="F112"/>
  <c r="D112"/>
  <c r="F111"/>
  <c r="D111"/>
  <c r="F110"/>
  <c r="D110"/>
  <c r="F109"/>
  <c r="D109"/>
  <c r="F108"/>
  <c r="D108"/>
  <c r="F107"/>
  <c r="D107"/>
  <c r="F106"/>
  <c r="D106"/>
  <c r="F105"/>
  <c r="D105"/>
  <c r="F104"/>
  <c r="D104"/>
  <c r="F103"/>
  <c r="D103"/>
  <c r="F102"/>
  <c r="D102"/>
  <c r="F101"/>
  <c r="D101"/>
  <c r="F301" i="9"/>
  <c r="D301"/>
  <c r="F300"/>
  <c r="D300"/>
  <c r="F299"/>
  <c r="D299"/>
  <c r="F298"/>
  <c r="D298"/>
  <c r="F297"/>
  <c r="D297"/>
  <c r="F296"/>
  <c r="D296"/>
  <c r="F295"/>
  <c r="D295"/>
  <c r="F294"/>
  <c r="D294"/>
  <c r="F293"/>
  <c r="D293"/>
  <c r="F292"/>
  <c r="D292"/>
  <c r="F291"/>
  <c r="D291"/>
  <c r="F290"/>
  <c r="D290"/>
  <c r="F289"/>
  <c r="D289"/>
  <c r="F288"/>
  <c r="D288"/>
  <c r="F287"/>
  <c r="D287"/>
  <c r="F286"/>
  <c r="D286"/>
  <c r="F285"/>
  <c r="D285"/>
  <c r="F284"/>
  <c r="D284"/>
  <c r="F283"/>
  <c r="D283"/>
  <c r="F282"/>
  <c r="D282"/>
  <c r="F281"/>
  <c r="D281"/>
  <c r="F280"/>
  <c r="D280"/>
  <c r="F279"/>
  <c r="D279"/>
  <c r="F278"/>
  <c r="D278"/>
  <c r="F277"/>
  <c r="D277"/>
  <c r="F276"/>
  <c r="D276"/>
  <c r="F275"/>
  <c r="D275"/>
  <c r="F274"/>
  <c r="D274"/>
  <c r="F273"/>
  <c r="D273"/>
  <c r="F272"/>
  <c r="D272"/>
  <c r="F271"/>
  <c r="D271"/>
  <c r="F270"/>
  <c r="D270"/>
  <c r="F269"/>
  <c r="D269"/>
  <c r="F268"/>
  <c r="D268"/>
  <c r="F267"/>
  <c r="D267"/>
  <c r="F266"/>
  <c r="D266"/>
  <c r="F265"/>
  <c r="D265"/>
  <c r="F264"/>
  <c r="D264"/>
  <c r="F263"/>
  <c r="D263"/>
  <c r="F262"/>
  <c r="D262"/>
  <c r="F261"/>
  <c r="D261"/>
  <c r="F260"/>
  <c r="D260"/>
  <c r="F259"/>
  <c r="D259"/>
  <c r="F258"/>
  <c r="D258"/>
  <c r="F257"/>
  <c r="D257"/>
  <c r="F256"/>
  <c r="D256"/>
  <c r="F255"/>
  <c r="D255"/>
  <c r="F254"/>
  <c r="D254"/>
  <c r="F253"/>
  <c r="D253"/>
  <c r="F252"/>
  <c r="D252"/>
  <c r="F251"/>
  <c r="D251"/>
  <c r="F250"/>
  <c r="D250"/>
  <c r="F249"/>
  <c r="D249"/>
  <c r="F248"/>
  <c r="D248"/>
  <c r="F247"/>
  <c r="D247"/>
  <c r="F246"/>
  <c r="D246"/>
  <c r="F245"/>
  <c r="D245"/>
  <c r="F244"/>
  <c r="D244"/>
  <c r="F243"/>
  <c r="D243"/>
  <c r="F242"/>
  <c r="D242"/>
  <c r="F241"/>
  <c r="D241"/>
  <c r="F240"/>
  <c r="D240"/>
  <c r="F239"/>
  <c r="D239"/>
  <c r="F238"/>
  <c r="D238"/>
  <c r="F237"/>
  <c r="D237"/>
  <c r="F236"/>
  <c r="D236"/>
  <c r="F235"/>
  <c r="D235"/>
  <c r="F234"/>
  <c r="D234"/>
  <c r="F233"/>
  <c r="D233"/>
  <c r="F232"/>
  <c r="D232"/>
  <c r="F231"/>
  <c r="D231"/>
  <c r="F230"/>
  <c r="D230"/>
  <c r="F229"/>
  <c r="D229"/>
  <c r="F228"/>
  <c r="D228"/>
  <c r="F227"/>
  <c r="D227"/>
  <c r="F226"/>
  <c r="D226"/>
  <c r="F225"/>
  <c r="D225"/>
  <c r="F224"/>
  <c r="D224"/>
  <c r="F223"/>
  <c r="D223"/>
  <c r="F222"/>
  <c r="D222"/>
  <c r="F221"/>
  <c r="D221"/>
  <c r="F220"/>
  <c r="D220"/>
  <c r="F219"/>
  <c r="D219"/>
  <c r="F218"/>
  <c r="D218"/>
  <c r="F217"/>
  <c r="D217"/>
  <c r="F216"/>
  <c r="D216"/>
  <c r="F215"/>
  <c r="D215"/>
  <c r="F214"/>
  <c r="D214"/>
  <c r="F213"/>
  <c r="D213"/>
  <c r="F212"/>
  <c r="D212"/>
  <c r="F211"/>
  <c r="D211"/>
  <c r="F210"/>
  <c r="D210"/>
  <c r="F209"/>
  <c r="D209"/>
  <c r="F208"/>
  <c r="D208"/>
  <c r="F207"/>
  <c r="D207"/>
  <c r="F206"/>
  <c r="D206"/>
  <c r="F205"/>
  <c r="D205"/>
  <c r="F204"/>
  <c r="D204"/>
  <c r="F203"/>
  <c r="D203"/>
  <c r="F202"/>
  <c r="D202"/>
  <c r="F201"/>
  <c r="D201"/>
  <c r="F200"/>
  <c r="D200"/>
  <c r="F199"/>
  <c r="D199"/>
  <c r="F198"/>
  <c r="D198"/>
  <c r="F197"/>
  <c r="D197"/>
  <c r="F196"/>
  <c r="D196"/>
  <c r="F195"/>
  <c r="D195"/>
  <c r="F194"/>
  <c r="D194"/>
  <c r="F193"/>
  <c r="D193"/>
  <c r="F192"/>
  <c r="D192"/>
  <c r="F191"/>
  <c r="D191"/>
  <c r="F190"/>
  <c r="D190"/>
  <c r="F189"/>
  <c r="D189"/>
  <c r="F188"/>
  <c r="D188"/>
  <c r="F187"/>
  <c r="D187"/>
  <c r="F186"/>
  <c r="D186"/>
  <c r="F185"/>
  <c r="D185"/>
  <c r="F184"/>
  <c r="D184"/>
  <c r="F183"/>
  <c r="D183"/>
  <c r="F182"/>
  <c r="D182"/>
  <c r="F181"/>
  <c r="D181"/>
  <c r="F180"/>
  <c r="D180"/>
  <c r="F179"/>
  <c r="D179"/>
  <c r="F178"/>
  <c r="D178"/>
  <c r="F177"/>
  <c r="D177"/>
  <c r="F176"/>
  <c r="D176"/>
  <c r="F175"/>
  <c r="D175"/>
  <c r="F174"/>
  <c r="D174"/>
  <c r="F173"/>
  <c r="D173"/>
  <c r="F172"/>
  <c r="D172"/>
  <c r="F171"/>
  <c r="D171"/>
  <c r="F170"/>
  <c r="D170"/>
  <c r="F169"/>
  <c r="D169"/>
  <c r="F168"/>
  <c r="D168"/>
  <c r="F167"/>
  <c r="D167"/>
  <c r="F166"/>
  <c r="D166"/>
  <c r="F165"/>
  <c r="D165"/>
  <c r="F164"/>
  <c r="D164"/>
  <c r="F163"/>
  <c r="D163"/>
  <c r="F162"/>
  <c r="D162"/>
  <c r="F161"/>
  <c r="D161"/>
  <c r="F160"/>
  <c r="D160"/>
  <c r="F159"/>
  <c r="D159"/>
  <c r="F158"/>
  <c r="D158"/>
  <c r="F157"/>
  <c r="D157"/>
  <c r="F156"/>
  <c r="D156"/>
  <c r="F155"/>
  <c r="D155"/>
  <c r="F154"/>
  <c r="D154"/>
  <c r="F153"/>
  <c r="D153"/>
  <c r="F152"/>
  <c r="D152"/>
  <c r="F151"/>
  <c r="D151"/>
  <c r="F150"/>
  <c r="D150"/>
  <c r="F149"/>
  <c r="D149"/>
  <c r="F148"/>
  <c r="D148"/>
  <c r="F147"/>
  <c r="D147"/>
  <c r="F146"/>
  <c r="D146"/>
  <c r="F145"/>
  <c r="D145"/>
  <c r="F144"/>
  <c r="D144"/>
  <c r="F143"/>
  <c r="D143"/>
  <c r="F142"/>
  <c r="D142"/>
  <c r="F141"/>
  <c r="D141"/>
  <c r="F140"/>
  <c r="D140"/>
  <c r="F139"/>
  <c r="D139"/>
  <c r="F138"/>
  <c r="D138"/>
  <c r="F137"/>
  <c r="D137"/>
  <c r="F136"/>
  <c r="D136"/>
  <c r="F135"/>
  <c r="D135"/>
  <c r="F134"/>
  <c r="D134"/>
  <c r="F133"/>
  <c r="D133"/>
  <c r="F132"/>
  <c r="D132"/>
  <c r="F131"/>
  <c r="D131"/>
  <c r="F130"/>
  <c r="D130"/>
  <c r="F129"/>
  <c r="D129"/>
  <c r="F128"/>
  <c r="D128"/>
  <c r="F127"/>
  <c r="D127"/>
  <c r="F126"/>
  <c r="D126"/>
  <c r="F125"/>
  <c r="D125"/>
  <c r="F124"/>
  <c r="D124"/>
  <c r="F123"/>
  <c r="D123"/>
  <c r="F122"/>
  <c r="D122"/>
  <c r="F121"/>
  <c r="D121"/>
  <c r="F120"/>
  <c r="D120"/>
  <c r="F119"/>
  <c r="D119"/>
  <c r="F118"/>
  <c r="D118"/>
  <c r="F117"/>
  <c r="D117"/>
  <c r="F116"/>
  <c r="D116"/>
  <c r="F115"/>
  <c r="D115"/>
  <c r="F114"/>
  <c r="D114"/>
  <c r="F113"/>
  <c r="D113"/>
  <c r="F112"/>
  <c r="D112"/>
  <c r="F111"/>
  <c r="D111"/>
  <c r="F110"/>
  <c r="D110"/>
  <c r="F109"/>
  <c r="D109"/>
  <c r="F108"/>
  <c r="D108"/>
  <c r="F107"/>
  <c r="D107"/>
  <c r="F106"/>
  <c r="D106"/>
  <c r="F105"/>
  <c r="D105"/>
  <c r="F104"/>
  <c r="D104"/>
  <c r="F103"/>
  <c r="D103"/>
  <c r="F102"/>
  <c r="D102"/>
  <c r="F101"/>
  <c r="D101"/>
  <c r="F301" i="4"/>
  <c r="D301"/>
  <c r="F300"/>
  <c r="D300"/>
  <c r="F299"/>
  <c r="D299"/>
  <c r="F298"/>
  <c r="D298"/>
  <c r="F297"/>
  <c r="D297"/>
  <c r="F296"/>
  <c r="D296"/>
  <c r="F295"/>
  <c r="D295"/>
  <c r="F294"/>
  <c r="D294"/>
  <c r="F293"/>
  <c r="D293"/>
  <c r="F292"/>
  <c r="D292"/>
  <c r="F291"/>
  <c r="D291"/>
  <c r="F290"/>
  <c r="D290"/>
  <c r="F289"/>
  <c r="D289"/>
  <c r="F288"/>
  <c r="D288"/>
  <c r="F287"/>
  <c r="D287"/>
  <c r="F286"/>
  <c r="D286"/>
  <c r="F285"/>
  <c r="D285"/>
  <c r="F284"/>
  <c r="D284"/>
  <c r="F283"/>
  <c r="D283"/>
  <c r="F282"/>
  <c r="D282"/>
  <c r="F281"/>
  <c r="D281"/>
  <c r="F280"/>
  <c r="D280"/>
  <c r="F279"/>
  <c r="D279"/>
  <c r="F278"/>
  <c r="D278"/>
  <c r="F277"/>
  <c r="D277"/>
  <c r="F276"/>
  <c r="D276"/>
  <c r="F275"/>
  <c r="D275"/>
  <c r="F274"/>
  <c r="D274"/>
  <c r="F273"/>
  <c r="D273"/>
  <c r="F272"/>
  <c r="D272"/>
  <c r="F271"/>
  <c r="D271"/>
  <c r="F270"/>
  <c r="D270"/>
  <c r="F269"/>
  <c r="D269"/>
  <c r="F268"/>
  <c r="D268"/>
  <c r="F267"/>
  <c r="D267"/>
  <c r="F266"/>
  <c r="D266"/>
  <c r="F265"/>
  <c r="D265"/>
  <c r="F264"/>
  <c r="D264"/>
  <c r="F263"/>
  <c r="D263"/>
  <c r="F262"/>
  <c r="D262"/>
  <c r="F261"/>
  <c r="D261"/>
  <c r="F260"/>
  <c r="D260"/>
  <c r="F259"/>
  <c r="D259"/>
  <c r="F258"/>
  <c r="D258"/>
  <c r="F257"/>
  <c r="D257"/>
  <c r="F256"/>
  <c r="D256"/>
  <c r="F255"/>
  <c r="D255"/>
  <c r="F254"/>
  <c r="D254"/>
  <c r="F253"/>
  <c r="D253"/>
  <c r="F252"/>
  <c r="D252"/>
  <c r="F251"/>
  <c r="D251"/>
  <c r="F250"/>
  <c r="D250"/>
  <c r="F249"/>
  <c r="D249"/>
  <c r="F248"/>
  <c r="D248"/>
  <c r="F247"/>
  <c r="D247"/>
  <c r="F246"/>
  <c r="D246"/>
  <c r="F245"/>
  <c r="D245"/>
  <c r="F244"/>
  <c r="D244"/>
  <c r="F243"/>
  <c r="D243"/>
  <c r="F242"/>
  <c r="D242"/>
  <c r="F241"/>
  <c r="D241"/>
  <c r="F240"/>
  <c r="D240"/>
  <c r="F239"/>
  <c r="D239"/>
  <c r="F238"/>
  <c r="D238"/>
  <c r="F237"/>
  <c r="D237"/>
  <c r="F236"/>
  <c r="D236"/>
  <c r="F235"/>
  <c r="D235"/>
  <c r="F234"/>
  <c r="D234"/>
  <c r="F233"/>
  <c r="D233"/>
  <c r="F232"/>
  <c r="D232"/>
  <c r="F231"/>
  <c r="D231"/>
  <c r="F230"/>
  <c r="D230"/>
  <c r="F229"/>
  <c r="D229"/>
  <c r="F228"/>
  <c r="D228"/>
  <c r="F227"/>
  <c r="D227"/>
  <c r="F226"/>
  <c r="D226"/>
  <c r="F225"/>
  <c r="D225"/>
  <c r="F224"/>
  <c r="D224"/>
  <c r="F223"/>
  <c r="D223"/>
  <c r="F222"/>
  <c r="D222"/>
  <c r="F221"/>
  <c r="D221"/>
  <c r="F220"/>
  <c r="D220"/>
  <c r="F219"/>
  <c r="D219"/>
  <c r="F218"/>
  <c r="D218"/>
  <c r="F217"/>
  <c r="D217"/>
  <c r="F216"/>
  <c r="D216"/>
  <c r="F215"/>
  <c r="D215"/>
  <c r="F214"/>
  <c r="D214"/>
  <c r="F213"/>
  <c r="D213"/>
  <c r="F212"/>
  <c r="D212"/>
  <c r="F211"/>
  <c r="D211"/>
  <c r="F210"/>
  <c r="D210"/>
  <c r="F209"/>
  <c r="D209"/>
  <c r="F208"/>
  <c r="D208"/>
  <c r="F207"/>
  <c r="D207"/>
  <c r="F206"/>
  <c r="D206"/>
  <c r="F205"/>
  <c r="D205"/>
  <c r="F204"/>
  <c r="D204"/>
  <c r="F203"/>
  <c r="D203"/>
  <c r="F202"/>
  <c r="D202"/>
  <c r="F201"/>
  <c r="D201"/>
  <c r="F200"/>
  <c r="D200"/>
  <c r="F199"/>
  <c r="D199"/>
  <c r="F198"/>
  <c r="D198"/>
  <c r="F197"/>
  <c r="D197"/>
  <c r="F196"/>
  <c r="D196"/>
  <c r="F195"/>
  <c r="D195"/>
  <c r="F194"/>
  <c r="D194"/>
  <c r="F193"/>
  <c r="D193"/>
  <c r="F192"/>
  <c r="D192"/>
  <c r="F191"/>
  <c r="D191"/>
  <c r="F190"/>
  <c r="D190"/>
  <c r="F189"/>
  <c r="D189"/>
  <c r="F188"/>
  <c r="D188"/>
  <c r="F187"/>
  <c r="D187"/>
  <c r="F186"/>
  <c r="D186"/>
  <c r="F185"/>
  <c r="D185"/>
  <c r="F184"/>
  <c r="D184"/>
  <c r="F183"/>
  <c r="D183"/>
  <c r="F182"/>
  <c r="D182"/>
  <c r="F181"/>
  <c r="D181"/>
  <c r="F180"/>
  <c r="D180"/>
  <c r="F179"/>
  <c r="D179"/>
  <c r="F178"/>
  <c r="D178"/>
  <c r="F177"/>
  <c r="D177"/>
  <c r="F176"/>
  <c r="D176"/>
  <c r="F175"/>
  <c r="D175"/>
  <c r="F174"/>
  <c r="D174"/>
  <c r="F173"/>
  <c r="D173"/>
  <c r="F172"/>
  <c r="D172"/>
  <c r="F171"/>
  <c r="D171"/>
  <c r="F170"/>
  <c r="D170"/>
  <c r="F169"/>
  <c r="D169"/>
  <c r="F168"/>
  <c r="D168"/>
  <c r="F167"/>
  <c r="D167"/>
  <c r="F166"/>
  <c r="D166"/>
  <c r="F165"/>
  <c r="D165"/>
  <c r="F164"/>
  <c r="D164"/>
  <c r="F163"/>
  <c r="D163"/>
  <c r="F162"/>
  <c r="D162"/>
  <c r="F161"/>
  <c r="D161"/>
  <c r="F160"/>
  <c r="D160"/>
  <c r="F159"/>
  <c r="D159"/>
  <c r="F158"/>
  <c r="D158"/>
  <c r="F157"/>
  <c r="D157"/>
  <c r="F156"/>
  <c r="D156"/>
  <c r="F155"/>
  <c r="D155"/>
  <c r="F154"/>
  <c r="D154"/>
  <c r="F153"/>
  <c r="D153"/>
  <c r="F152"/>
  <c r="D152"/>
  <c r="F151"/>
  <c r="D151"/>
  <c r="F150"/>
  <c r="D150"/>
  <c r="F149"/>
  <c r="D149"/>
  <c r="F148"/>
  <c r="D148"/>
  <c r="F147"/>
  <c r="D147"/>
  <c r="F146"/>
  <c r="D146"/>
  <c r="F145"/>
  <c r="D145"/>
  <c r="F144"/>
  <c r="D144"/>
  <c r="F143"/>
  <c r="D143"/>
  <c r="F142"/>
  <c r="D142"/>
  <c r="F141"/>
  <c r="D141"/>
  <c r="F140"/>
  <c r="D140"/>
  <c r="F139"/>
  <c r="D139"/>
  <c r="F138"/>
  <c r="D138"/>
  <c r="F137"/>
  <c r="D137"/>
  <c r="F136"/>
  <c r="D136"/>
  <c r="F135"/>
  <c r="D135"/>
  <c r="F134"/>
  <c r="D134"/>
  <c r="F133"/>
  <c r="D133"/>
  <c r="F132"/>
  <c r="D132"/>
  <c r="F131"/>
  <c r="D131"/>
  <c r="F130"/>
  <c r="D130"/>
  <c r="F129"/>
  <c r="D129"/>
  <c r="F128"/>
  <c r="D128"/>
  <c r="F127"/>
  <c r="D127"/>
  <c r="F126"/>
  <c r="D126"/>
  <c r="F125"/>
  <c r="D125"/>
  <c r="F124"/>
  <c r="D124"/>
  <c r="F123"/>
  <c r="D123"/>
  <c r="F122"/>
  <c r="D122"/>
  <c r="F121"/>
  <c r="D121"/>
  <c r="F120"/>
  <c r="D120"/>
  <c r="F119"/>
  <c r="D119"/>
  <c r="F118"/>
  <c r="D118"/>
  <c r="F117"/>
  <c r="D117"/>
  <c r="F116"/>
  <c r="D116"/>
  <c r="F115"/>
  <c r="D115"/>
  <c r="F114"/>
  <c r="D114"/>
  <c r="F113"/>
  <c r="D113"/>
  <c r="F112"/>
  <c r="D112"/>
  <c r="F111"/>
  <c r="D111"/>
  <c r="F110"/>
  <c r="D110"/>
  <c r="F109"/>
  <c r="D109"/>
  <c r="F108"/>
  <c r="D108"/>
  <c r="F107"/>
  <c r="D107"/>
  <c r="F106"/>
  <c r="D106"/>
  <c r="F105"/>
  <c r="D105"/>
  <c r="F104"/>
  <c r="D104"/>
  <c r="F103"/>
  <c r="D103"/>
  <c r="F102"/>
  <c r="D102"/>
  <c r="F101"/>
  <c r="D101"/>
  <c r="F301" i="11"/>
  <c r="D301"/>
  <c r="F300"/>
  <c r="D300"/>
  <c r="F299"/>
  <c r="D299"/>
  <c r="F298"/>
  <c r="D298"/>
  <c r="F297"/>
  <c r="D297"/>
  <c r="F296"/>
  <c r="D296"/>
  <c r="F295"/>
  <c r="D295"/>
  <c r="F294"/>
  <c r="D294"/>
  <c r="F293"/>
  <c r="D293"/>
  <c r="F292"/>
  <c r="D292"/>
  <c r="F291"/>
  <c r="D291"/>
  <c r="F290"/>
  <c r="D290"/>
  <c r="F289"/>
  <c r="D289"/>
  <c r="F288"/>
  <c r="D288"/>
  <c r="F287"/>
  <c r="D287"/>
  <c r="F286"/>
  <c r="D286"/>
  <c r="F285"/>
  <c r="D285"/>
  <c r="F284"/>
  <c r="D284"/>
  <c r="F283"/>
  <c r="D283"/>
  <c r="F282"/>
  <c r="D282"/>
  <c r="F281"/>
  <c r="D281"/>
  <c r="F280"/>
  <c r="D280"/>
  <c r="F279"/>
  <c r="D279"/>
  <c r="F278"/>
  <c r="D278"/>
  <c r="F277"/>
  <c r="D277"/>
  <c r="F276"/>
  <c r="D276"/>
  <c r="F275"/>
  <c r="D275"/>
  <c r="F274"/>
  <c r="D274"/>
  <c r="F273"/>
  <c r="D273"/>
  <c r="F272"/>
  <c r="D272"/>
  <c r="F271"/>
  <c r="D271"/>
  <c r="F270"/>
  <c r="D270"/>
  <c r="F269"/>
  <c r="D269"/>
  <c r="F268"/>
  <c r="D268"/>
  <c r="F267"/>
  <c r="D267"/>
  <c r="F266"/>
  <c r="D266"/>
  <c r="F265"/>
  <c r="D265"/>
  <c r="F264"/>
  <c r="D264"/>
  <c r="F263"/>
  <c r="D263"/>
  <c r="F262"/>
  <c r="D262"/>
  <c r="F261"/>
  <c r="D261"/>
  <c r="F260"/>
  <c r="D260"/>
  <c r="F259"/>
  <c r="D259"/>
  <c r="F258"/>
  <c r="D258"/>
  <c r="F257"/>
  <c r="D257"/>
  <c r="F256"/>
  <c r="D256"/>
  <c r="F255"/>
  <c r="D255"/>
  <c r="F254"/>
  <c r="D254"/>
  <c r="F253"/>
  <c r="D253"/>
  <c r="F252"/>
  <c r="D252"/>
  <c r="F251"/>
  <c r="D251"/>
  <c r="F250"/>
  <c r="D250"/>
  <c r="F249"/>
  <c r="D249"/>
  <c r="F248"/>
  <c r="D248"/>
  <c r="F247"/>
  <c r="D247"/>
  <c r="F246"/>
  <c r="D246"/>
  <c r="F245"/>
  <c r="D245"/>
  <c r="F244"/>
  <c r="D244"/>
  <c r="F243"/>
  <c r="D243"/>
  <c r="F242"/>
  <c r="D242"/>
  <c r="F241"/>
  <c r="D241"/>
  <c r="F240"/>
  <c r="D240"/>
  <c r="F239"/>
  <c r="D239"/>
  <c r="F238"/>
  <c r="D238"/>
  <c r="F237"/>
  <c r="D237"/>
  <c r="F236"/>
  <c r="D236"/>
  <c r="F235"/>
  <c r="D235"/>
  <c r="F234"/>
  <c r="D234"/>
  <c r="F233"/>
  <c r="D233"/>
  <c r="F232"/>
  <c r="D232"/>
  <c r="F231"/>
  <c r="D231"/>
  <c r="F230"/>
  <c r="D230"/>
  <c r="F229"/>
  <c r="D229"/>
  <c r="F228"/>
  <c r="D228"/>
  <c r="F227"/>
  <c r="D227"/>
  <c r="F226"/>
  <c r="D226"/>
  <c r="F225"/>
  <c r="D225"/>
  <c r="F224"/>
  <c r="D224"/>
  <c r="F223"/>
  <c r="D223"/>
  <c r="F222"/>
  <c r="D222"/>
  <c r="F221"/>
  <c r="D221"/>
  <c r="F220"/>
  <c r="D220"/>
  <c r="F219"/>
  <c r="D219"/>
  <c r="F218"/>
  <c r="D218"/>
  <c r="F217"/>
  <c r="D217"/>
  <c r="F216"/>
  <c r="D216"/>
  <c r="F215"/>
  <c r="D215"/>
  <c r="F214"/>
  <c r="D214"/>
  <c r="F213"/>
  <c r="D213"/>
  <c r="F212"/>
  <c r="D212"/>
  <c r="F211"/>
  <c r="D211"/>
  <c r="F210"/>
  <c r="D210"/>
  <c r="F209"/>
  <c r="D209"/>
  <c r="F208"/>
  <c r="D208"/>
  <c r="F207"/>
  <c r="D207"/>
  <c r="F206"/>
  <c r="D206"/>
  <c r="F205"/>
  <c r="D205"/>
  <c r="F204"/>
  <c r="D204"/>
  <c r="F203"/>
  <c r="D203"/>
  <c r="F202"/>
  <c r="D202"/>
  <c r="F201"/>
  <c r="D201"/>
  <c r="F200"/>
  <c r="D200"/>
  <c r="F199"/>
  <c r="D199"/>
  <c r="F198"/>
  <c r="D198"/>
  <c r="F197"/>
  <c r="D197"/>
  <c r="F196"/>
  <c r="D196"/>
  <c r="F195"/>
  <c r="D195"/>
  <c r="F194"/>
  <c r="D194"/>
  <c r="F193"/>
  <c r="D193"/>
  <c r="F192"/>
  <c r="D192"/>
  <c r="F191"/>
  <c r="D191"/>
  <c r="F190"/>
  <c r="D190"/>
  <c r="F189"/>
  <c r="D189"/>
  <c r="F188"/>
  <c r="D188"/>
  <c r="F187"/>
  <c r="D187"/>
  <c r="F186"/>
  <c r="D186"/>
  <c r="F185"/>
  <c r="D185"/>
  <c r="F184"/>
  <c r="D184"/>
  <c r="F183"/>
  <c r="D183"/>
  <c r="F182"/>
  <c r="D182"/>
  <c r="F181"/>
  <c r="D181"/>
  <c r="F180"/>
  <c r="D180"/>
  <c r="F179"/>
  <c r="D179"/>
  <c r="F178"/>
  <c r="D178"/>
  <c r="F177"/>
  <c r="D177"/>
  <c r="F176"/>
  <c r="D176"/>
  <c r="F175"/>
  <c r="D175"/>
  <c r="F174"/>
  <c r="D174"/>
  <c r="F173"/>
  <c r="D173"/>
  <c r="F172"/>
  <c r="D172"/>
  <c r="F171"/>
  <c r="D171"/>
  <c r="F170"/>
  <c r="D170"/>
  <c r="F169"/>
  <c r="D169"/>
  <c r="F168"/>
  <c r="D168"/>
  <c r="F167"/>
  <c r="D167"/>
  <c r="F166"/>
  <c r="D166"/>
  <c r="F165"/>
  <c r="D165"/>
  <c r="F164"/>
  <c r="D164"/>
  <c r="F163"/>
  <c r="D163"/>
  <c r="F162"/>
  <c r="D162"/>
  <c r="F161"/>
  <c r="D161"/>
  <c r="F160"/>
  <c r="D160"/>
  <c r="F159"/>
  <c r="D159"/>
  <c r="F158"/>
  <c r="D158"/>
  <c r="F157"/>
  <c r="D157"/>
  <c r="F156"/>
  <c r="D156"/>
  <c r="F155"/>
  <c r="D155"/>
  <c r="F154"/>
  <c r="D154"/>
  <c r="F153"/>
  <c r="D153"/>
  <c r="F152"/>
  <c r="D152"/>
  <c r="F151"/>
  <c r="D151"/>
  <c r="F150"/>
  <c r="D150"/>
  <c r="F149"/>
  <c r="D149"/>
  <c r="F148"/>
  <c r="D148"/>
  <c r="F147"/>
  <c r="D147"/>
  <c r="F146"/>
  <c r="D146"/>
  <c r="F145"/>
  <c r="D145"/>
  <c r="F144"/>
  <c r="D144"/>
  <c r="F143"/>
  <c r="D143"/>
  <c r="F142"/>
  <c r="D142"/>
  <c r="F141"/>
  <c r="D141"/>
  <c r="F140"/>
  <c r="D140"/>
  <c r="F139"/>
  <c r="D139"/>
  <c r="F138"/>
  <c r="D138"/>
  <c r="F137"/>
  <c r="D137"/>
  <c r="F136"/>
  <c r="D136"/>
  <c r="F135"/>
  <c r="D135"/>
  <c r="F134"/>
  <c r="D134"/>
  <c r="F133"/>
  <c r="D133"/>
  <c r="F132"/>
  <c r="D132"/>
  <c r="F131"/>
  <c r="D131"/>
  <c r="F130"/>
  <c r="D130"/>
  <c r="F129"/>
  <c r="D129"/>
  <c r="F128"/>
  <c r="D128"/>
  <c r="F127"/>
  <c r="D127"/>
  <c r="F126"/>
  <c r="D126"/>
  <c r="F125"/>
  <c r="D125"/>
  <c r="F124"/>
  <c r="D124"/>
  <c r="F123"/>
  <c r="D123"/>
  <c r="F122"/>
  <c r="D122"/>
  <c r="F121"/>
  <c r="D121"/>
  <c r="F120"/>
  <c r="D120"/>
  <c r="F119"/>
  <c r="D119"/>
  <c r="F118"/>
  <c r="D118"/>
  <c r="F117"/>
  <c r="D117"/>
  <c r="F116"/>
  <c r="D116"/>
  <c r="F115"/>
  <c r="D115"/>
  <c r="F114"/>
  <c r="D114"/>
  <c r="F113"/>
  <c r="D113"/>
  <c r="F112"/>
  <c r="D112"/>
  <c r="F111"/>
  <c r="D111"/>
  <c r="F110"/>
  <c r="D110"/>
  <c r="F109"/>
  <c r="D109"/>
  <c r="F108"/>
  <c r="D108"/>
  <c r="F107"/>
  <c r="D107"/>
  <c r="F106"/>
  <c r="D106"/>
  <c r="F105"/>
  <c r="D105"/>
  <c r="F104"/>
  <c r="D104"/>
  <c r="F103"/>
  <c r="D103"/>
  <c r="F102"/>
  <c r="D102"/>
  <c r="F101"/>
  <c r="D101"/>
  <c r="F301" i="6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F101"/>
  <c r="D101"/>
  <c r="F301" i="8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F101"/>
  <c r="D101"/>
  <c r="F301" i="5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F101"/>
  <c r="F301" i="7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F101"/>
  <c r="D86" i="11"/>
  <c r="C86"/>
  <c r="D85"/>
  <c r="C85"/>
  <c r="D84"/>
  <c r="C84"/>
  <c r="D83"/>
  <c r="C83"/>
  <c r="D82"/>
  <c r="C82"/>
  <c r="D81"/>
  <c r="C81"/>
  <c r="D80"/>
  <c r="C80"/>
  <c r="D79"/>
  <c r="C79"/>
  <c r="D78"/>
  <c r="C78"/>
  <c r="D77"/>
  <c r="C77"/>
  <c r="D76"/>
  <c r="C76"/>
  <c r="D75"/>
  <c r="C75"/>
  <c r="D74"/>
  <c r="C74"/>
  <c r="D73"/>
  <c r="C73"/>
  <c r="D72"/>
  <c r="C72"/>
  <c r="D71"/>
  <c r="C71"/>
  <c r="D70"/>
  <c r="C70"/>
  <c r="D69"/>
  <c r="C69"/>
  <c r="D68"/>
  <c r="C68"/>
  <c r="D67"/>
  <c r="C67"/>
  <c r="D66"/>
  <c r="C66"/>
  <c r="D65"/>
  <c r="C65"/>
  <c r="D64"/>
  <c r="C64"/>
  <c r="D63"/>
  <c r="C63"/>
  <c r="D62"/>
  <c r="C62"/>
  <c r="D61"/>
  <c r="C61"/>
  <c r="D60"/>
  <c r="C60"/>
  <c r="D59"/>
  <c r="C59"/>
  <c r="D58"/>
  <c r="C58"/>
  <c r="D57"/>
  <c r="C57"/>
  <c r="D56"/>
  <c r="C56"/>
  <c r="D55"/>
  <c r="C55"/>
  <c r="D54"/>
  <c r="C54"/>
  <c r="D53"/>
  <c r="C53"/>
  <c r="C8" i="3" s="1"/>
  <c r="D52" i="11"/>
  <c r="C52"/>
  <c r="D51"/>
  <c r="C51"/>
  <c r="D50"/>
  <c r="C50"/>
  <c r="D49"/>
  <c r="C49"/>
  <c r="D48"/>
  <c r="C48"/>
  <c r="D47"/>
  <c r="C47"/>
  <c r="D46"/>
  <c r="C46"/>
  <c r="D45"/>
  <c r="C45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C29"/>
  <c r="Q16"/>
  <c r="A28" s="1"/>
  <c r="B8" i="3" s="1"/>
  <c r="D86" i="10"/>
  <c r="C86"/>
  <c r="D85"/>
  <c r="C85"/>
  <c r="D84"/>
  <c r="C84"/>
  <c r="D83"/>
  <c r="C83"/>
  <c r="D82"/>
  <c r="C82"/>
  <c r="D81"/>
  <c r="C81"/>
  <c r="D80"/>
  <c r="C80"/>
  <c r="D79"/>
  <c r="C79"/>
  <c r="D78"/>
  <c r="C78"/>
  <c r="D77"/>
  <c r="C77"/>
  <c r="D76"/>
  <c r="C76"/>
  <c r="D75"/>
  <c r="C75"/>
  <c r="D74"/>
  <c r="C74"/>
  <c r="D73"/>
  <c r="C73"/>
  <c r="D72"/>
  <c r="C72"/>
  <c r="D71"/>
  <c r="C71"/>
  <c r="D70"/>
  <c r="C70"/>
  <c r="D69"/>
  <c r="C69"/>
  <c r="D68"/>
  <c r="C68"/>
  <c r="D67"/>
  <c r="C67"/>
  <c r="D66"/>
  <c r="C66"/>
  <c r="D65"/>
  <c r="C65"/>
  <c r="D64"/>
  <c r="C64"/>
  <c r="D63"/>
  <c r="C63"/>
  <c r="D62"/>
  <c r="C62"/>
  <c r="D61"/>
  <c r="C61"/>
  <c r="D60"/>
  <c r="C60"/>
  <c r="D59"/>
  <c r="C59"/>
  <c r="D58"/>
  <c r="C58"/>
  <c r="D57"/>
  <c r="C57"/>
  <c r="D56"/>
  <c r="C56"/>
  <c r="D55"/>
  <c r="C55"/>
  <c r="D54"/>
  <c r="C54"/>
  <c r="D53"/>
  <c r="C53"/>
  <c r="C5" i="3" s="1"/>
  <c r="D52" i="10"/>
  <c r="C52"/>
  <c r="D51"/>
  <c r="C51"/>
  <c r="D50"/>
  <c r="C50"/>
  <c r="D49"/>
  <c r="C49"/>
  <c r="D48"/>
  <c r="C48"/>
  <c r="D47"/>
  <c r="C47"/>
  <c r="D46"/>
  <c r="C46"/>
  <c r="D45"/>
  <c r="C45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D88" s="1"/>
  <c r="C33"/>
  <c r="C29"/>
  <c r="Q16"/>
  <c r="A28" s="1"/>
  <c r="B5" i="3" s="1"/>
  <c r="D86" i="9"/>
  <c r="C86"/>
  <c r="D85"/>
  <c r="C85"/>
  <c r="D84"/>
  <c r="C84"/>
  <c r="D83"/>
  <c r="C83"/>
  <c r="D82"/>
  <c r="C82"/>
  <c r="D81"/>
  <c r="C81"/>
  <c r="D80"/>
  <c r="C80"/>
  <c r="D79"/>
  <c r="C79"/>
  <c r="D78"/>
  <c r="C78"/>
  <c r="D77"/>
  <c r="C77"/>
  <c r="D76"/>
  <c r="C76"/>
  <c r="D75"/>
  <c r="C75"/>
  <c r="D74"/>
  <c r="C74"/>
  <c r="D73"/>
  <c r="C73"/>
  <c r="D72"/>
  <c r="C72"/>
  <c r="D71"/>
  <c r="C71"/>
  <c r="D70"/>
  <c r="C70"/>
  <c r="D69"/>
  <c r="C69"/>
  <c r="D68"/>
  <c r="C68"/>
  <c r="D67"/>
  <c r="C67"/>
  <c r="D66"/>
  <c r="C66"/>
  <c r="D65"/>
  <c r="C65"/>
  <c r="D64"/>
  <c r="C64"/>
  <c r="D63"/>
  <c r="C63"/>
  <c r="D62"/>
  <c r="C62"/>
  <c r="D61"/>
  <c r="C61"/>
  <c r="D60"/>
  <c r="C60"/>
  <c r="D59"/>
  <c r="C59"/>
  <c r="D58"/>
  <c r="C58"/>
  <c r="D57"/>
  <c r="C57"/>
  <c r="D56"/>
  <c r="C56"/>
  <c r="D55"/>
  <c r="C55"/>
  <c r="D54"/>
  <c r="C54"/>
  <c r="D53"/>
  <c r="C53"/>
  <c r="C7" i="3" s="1"/>
  <c r="D52" i="9"/>
  <c r="C52"/>
  <c r="D51"/>
  <c r="C51"/>
  <c r="D50"/>
  <c r="C50"/>
  <c r="D49"/>
  <c r="C49"/>
  <c r="D48"/>
  <c r="C48"/>
  <c r="D47"/>
  <c r="C47"/>
  <c r="D46"/>
  <c r="C46"/>
  <c r="D45"/>
  <c r="C45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D88" s="1"/>
  <c r="C33"/>
  <c r="C29"/>
  <c r="Q16"/>
  <c r="A28" s="1"/>
  <c r="B7" i="3" s="1"/>
  <c r="D86" i="8"/>
  <c r="C86"/>
  <c r="D85"/>
  <c r="C85"/>
  <c r="D84"/>
  <c r="C84"/>
  <c r="D83"/>
  <c r="C83"/>
  <c r="D82"/>
  <c r="C82"/>
  <c r="D81"/>
  <c r="C81"/>
  <c r="D80"/>
  <c r="C80"/>
  <c r="D79"/>
  <c r="C79"/>
  <c r="D78"/>
  <c r="C78"/>
  <c r="D77"/>
  <c r="C77"/>
  <c r="D76"/>
  <c r="C76"/>
  <c r="D75"/>
  <c r="C75"/>
  <c r="D74"/>
  <c r="C74"/>
  <c r="D73"/>
  <c r="C73"/>
  <c r="D72"/>
  <c r="C72"/>
  <c r="D71"/>
  <c r="C71"/>
  <c r="D70"/>
  <c r="C70"/>
  <c r="D69"/>
  <c r="C69"/>
  <c r="D68"/>
  <c r="C68"/>
  <c r="D67"/>
  <c r="C67"/>
  <c r="D66"/>
  <c r="C66"/>
  <c r="D65"/>
  <c r="C65"/>
  <c r="D64"/>
  <c r="C64"/>
  <c r="D63"/>
  <c r="C63"/>
  <c r="D62"/>
  <c r="C62"/>
  <c r="D61"/>
  <c r="C61"/>
  <c r="D60"/>
  <c r="C60"/>
  <c r="D59"/>
  <c r="C59"/>
  <c r="D58"/>
  <c r="C58"/>
  <c r="D57"/>
  <c r="C57"/>
  <c r="D56"/>
  <c r="C56"/>
  <c r="D55"/>
  <c r="C55"/>
  <c r="D54"/>
  <c r="C54"/>
  <c r="D53"/>
  <c r="C53"/>
  <c r="C10" i="3" s="1"/>
  <c r="D52" i="8"/>
  <c r="C52"/>
  <c r="D51"/>
  <c r="C51"/>
  <c r="D50"/>
  <c r="C50"/>
  <c r="D49"/>
  <c r="C49"/>
  <c r="D48"/>
  <c r="C48"/>
  <c r="D47"/>
  <c r="C47"/>
  <c r="D46"/>
  <c r="C46"/>
  <c r="D45"/>
  <c r="C45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D88" s="1"/>
  <c r="C33"/>
  <c r="C29"/>
  <c r="Q16"/>
  <c r="A28" s="1"/>
  <c r="B10" i="3" s="1"/>
  <c r="G101" i="8" l="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5"/>
  <c r="G277"/>
  <c r="G279"/>
  <c r="G281"/>
  <c r="G283"/>
  <c r="G285"/>
  <c r="G287"/>
  <c r="G289"/>
  <c r="G291"/>
  <c r="G293"/>
  <c r="G295"/>
  <c r="G297"/>
  <c r="G299"/>
  <c r="G301"/>
  <c r="G274"/>
  <c r="G276"/>
  <c r="G278"/>
  <c r="G280"/>
  <c r="G282"/>
  <c r="G284"/>
  <c r="G286"/>
  <c r="G288"/>
  <c r="G290"/>
  <c r="G292"/>
  <c r="G294"/>
  <c r="G296"/>
  <c r="G298"/>
  <c r="G300"/>
  <c r="G102" i="11"/>
  <c r="G103"/>
  <c r="G104"/>
  <c r="G105"/>
  <c r="G106"/>
  <c r="G107"/>
  <c r="G108"/>
  <c r="G109"/>
  <c r="G118"/>
  <c r="G119"/>
  <c r="G120"/>
  <c r="G121"/>
  <c r="G122"/>
  <c r="G123"/>
  <c r="G124"/>
  <c r="G125"/>
  <c r="G134"/>
  <c r="G135"/>
  <c r="G136"/>
  <c r="G137"/>
  <c r="G138"/>
  <c r="G139"/>
  <c r="G140"/>
  <c r="G141"/>
  <c r="G150"/>
  <c r="G151"/>
  <c r="G152"/>
  <c r="G153"/>
  <c r="G154"/>
  <c r="G155"/>
  <c r="G156"/>
  <c r="G157"/>
  <c r="G166"/>
  <c r="G167"/>
  <c r="G168"/>
  <c r="G169"/>
  <c r="G170"/>
  <c r="G171"/>
  <c r="G172"/>
  <c r="G173"/>
  <c r="G182"/>
  <c r="G183"/>
  <c r="G184"/>
  <c r="G185"/>
  <c r="G186"/>
  <c r="G187"/>
  <c r="G188"/>
  <c r="G189"/>
  <c r="G198"/>
  <c r="G199"/>
  <c r="G200"/>
  <c r="G201"/>
  <c r="G202"/>
  <c r="G203"/>
  <c r="G204"/>
  <c r="G205"/>
  <c r="G214"/>
  <c r="G215"/>
  <c r="G216"/>
  <c r="G217"/>
  <c r="G218"/>
  <c r="G219"/>
  <c r="G220"/>
  <c r="G221"/>
  <c r="G230"/>
  <c r="G231"/>
  <c r="G232"/>
  <c r="G233"/>
  <c r="G234"/>
  <c r="G235"/>
  <c r="G236"/>
  <c r="G237"/>
  <c r="G238"/>
  <c r="G239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76"/>
  <c r="G277"/>
  <c r="G278"/>
  <c r="G279"/>
  <c r="G280"/>
  <c r="G281"/>
  <c r="G282"/>
  <c r="G283"/>
  <c r="G292"/>
  <c r="G293"/>
  <c r="G294"/>
  <c r="G295"/>
  <c r="G296"/>
  <c r="G297"/>
  <c r="G298"/>
  <c r="G299"/>
  <c r="G300"/>
  <c r="G301"/>
  <c r="G101"/>
  <c r="G110"/>
  <c r="G111"/>
  <c r="G112"/>
  <c r="G113"/>
  <c r="G114"/>
  <c r="G115"/>
  <c r="G116"/>
  <c r="G117"/>
  <c r="G126"/>
  <c r="G127"/>
  <c r="G128"/>
  <c r="G129"/>
  <c r="G130"/>
  <c r="G131"/>
  <c r="G132"/>
  <c r="G133"/>
  <c r="G142"/>
  <c r="G143"/>
  <c r="G144"/>
  <c r="G145"/>
  <c r="G146"/>
  <c r="G147"/>
  <c r="G148"/>
  <c r="G149"/>
  <c r="G158"/>
  <c r="G159"/>
  <c r="G160"/>
  <c r="G161"/>
  <c r="G162"/>
  <c r="G163"/>
  <c r="G164"/>
  <c r="G165"/>
  <c r="G174"/>
  <c r="G175"/>
  <c r="G176"/>
  <c r="G177"/>
  <c r="G178"/>
  <c r="G179"/>
  <c r="G180"/>
  <c r="G181"/>
  <c r="G190"/>
  <c r="G191"/>
  <c r="G192"/>
  <c r="G193"/>
  <c r="G194"/>
  <c r="G195"/>
  <c r="G196"/>
  <c r="G197"/>
  <c r="G206"/>
  <c r="G207"/>
  <c r="G208"/>
  <c r="G209"/>
  <c r="G210"/>
  <c r="G211"/>
  <c r="G212"/>
  <c r="G213"/>
  <c r="G222"/>
  <c r="G223"/>
  <c r="G224"/>
  <c r="G225"/>
  <c r="G226"/>
  <c r="G227"/>
  <c r="G228"/>
  <c r="G229"/>
  <c r="G240"/>
  <c r="G241"/>
  <c r="G242"/>
  <c r="G243"/>
  <c r="G244"/>
  <c r="G245"/>
  <c r="G266"/>
  <c r="G267"/>
  <c r="G268"/>
  <c r="G269"/>
  <c r="G270"/>
  <c r="G271"/>
  <c r="G272"/>
  <c r="G273"/>
  <c r="G274"/>
  <c r="G275"/>
  <c r="G284"/>
  <c r="G285"/>
  <c r="G286"/>
  <c r="G287"/>
  <c r="G288"/>
  <c r="G289"/>
  <c r="G290"/>
  <c r="G291"/>
  <c r="G134" i="9"/>
  <c r="G135"/>
  <c r="G136"/>
  <c r="G137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8"/>
  <c r="G169"/>
  <c r="G170"/>
  <c r="G171"/>
  <c r="G172"/>
  <c r="G173"/>
  <c r="G174"/>
  <c r="G175"/>
  <c r="G176"/>
  <c r="G177"/>
  <c r="G178"/>
  <c r="G179"/>
  <c r="G180"/>
  <c r="G187"/>
  <c r="G188"/>
  <c r="G189"/>
  <c r="G190"/>
  <c r="G195"/>
  <c r="G196"/>
  <c r="G197"/>
  <c r="G198"/>
  <c r="G207"/>
  <c r="G208"/>
  <c r="G209"/>
  <c r="G210"/>
  <c r="G215"/>
  <c r="G216"/>
  <c r="G217"/>
  <c r="G218"/>
  <c r="G223"/>
  <c r="G224"/>
  <c r="G225"/>
  <c r="G226"/>
  <c r="G237"/>
  <c r="G238"/>
  <c r="G239"/>
  <c r="G240"/>
  <c r="G245"/>
  <c r="G246"/>
  <c r="G247"/>
  <c r="G248"/>
  <c r="G253"/>
  <c r="G254"/>
  <c r="G255"/>
  <c r="G256"/>
  <c r="G261"/>
  <c r="G262"/>
  <c r="G263"/>
  <c r="G264"/>
  <c r="G269"/>
  <c r="G270"/>
  <c r="G271"/>
  <c r="G272"/>
  <c r="G277"/>
  <c r="G278"/>
  <c r="G279"/>
  <c r="G280"/>
  <c r="G285"/>
  <c r="G286"/>
  <c r="G287"/>
  <c r="G288"/>
  <c r="G293"/>
  <c r="G294"/>
  <c r="G295"/>
  <c r="G296"/>
  <c r="G297"/>
  <c r="G298"/>
  <c r="G299"/>
  <c r="G300"/>
  <c r="G301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8"/>
  <c r="G139"/>
  <c r="G140"/>
  <c r="G141"/>
  <c r="G142"/>
  <c r="G143"/>
  <c r="G162"/>
  <c r="G163"/>
  <c r="G164"/>
  <c r="G165"/>
  <c r="G166"/>
  <c r="G167"/>
  <c r="G181"/>
  <c r="G182"/>
  <c r="G183"/>
  <c r="G184"/>
  <c r="G185"/>
  <c r="G186"/>
  <c r="G191"/>
  <c r="G192"/>
  <c r="G193"/>
  <c r="G194"/>
  <c r="G199"/>
  <c r="G200"/>
  <c r="G201"/>
  <c r="G202"/>
  <c r="G203"/>
  <c r="G204"/>
  <c r="G205"/>
  <c r="G206"/>
  <c r="G211"/>
  <c r="G212"/>
  <c r="G213"/>
  <c r="G214"/>
  <c r="G219"/>
  <c r="G220"/>
  <c r="G221"/>
  <c r="G222"/>
  <c r="G227"/>
  <c r="G228"/>
  <c r="G229"/>
  <c r="G230"/>
  <c r="G231"/>
  <c r="G232"/>
  <c r="G233"/>
  <c r="G234"/>
  <c r="G235"/>
  <c r="G236"/>
  <c r="G241"/>
  <c r="G242"/>
  <c r="G243"/>
  <c r="G244"/>
  <c r="G249"/>
  <c r="G250"/>
  <c r="G251"/>
  <c r="G252"/>
  <c r="G257"/>
  <c r="G258"/>
  <c r="G259"/>
  <c r="G260"/>
  <c r="G265"/>
  <c r="G266"/>
  <c r="G267"/>
  <c r="G268"/>
  <c r="G273"/>
  <c r="G274"/>
  <c r="G275"/>
  <c r="G276"/>
  <c r="G281"/>
  <c r="G282"/>
  <c r="G283"/>
  <c r="G284"/>
  <c r="G289"/>
  <c r="G290"/>
  <c r="G291"/>
  <c r="G292"/>
  <c r="G102" i="10"/>
  <c r="G103"/>
  <c r="G104"/>
  <c r="G105"/>
  <c r="G110"/>
  <c r="G111"/>
  <c r="G112"/>
  <c r="G113"/>
  <c r="G118"/>
  <c r="G119"/>
  <c r="G120"/>
  <c r="G121"/>
  <c r="G126"/>
  <c r="G127"/>
  <c r="G128"/>
  <c r="G129"/>
  <c r="G134"/>
  <c r="G135"/>
  <c r="G136"/>
  <c r="G137"/>
  <c r="G142"/>
  <c r="G143"/>
  <c r="G144"/>
  <c r="G145"/>
  <c r="G150"/>
  <c r="G151"/>
  <c r="G152"/>
  <c r="G153"/>
  <c r="G158"/>
  <c r="G159"/>
  <c r="G160"/>
  <c r="G161"/>
  <c r="G166"/>
  <c r="G167"/>
  <c r="G168"/>
  <c r="G169"/>
  <c r="G174"/>
  <c r="G175"/>
  <c r="G176"/>
  <c r="G177"/>
  <c r="G182"/>
  <c r="G183"/>
  <c r="G184"/>
  <c r="G185"/>
  <c r="G190"/>
  <c r="G191"/>
  <c r="G192"/>
  <c r="G193"/>
  <c r="G198"/>
  <c r="G199"/>
  <c r="G200"/>
  <c r="G201"/>
  <c r="G206"/>
  <c r="G207"/>
  <c r="G208"/>
  <c r="G209"/>
  <c r="G214"/>
  <c r="G215"/>
  <c r="G216"/>
  <c r="G217"/>
  <c r="G222"/>
  <c r="G223"/>
  <c r="G224"/>
  <c r="G225"/>
  <c r="G230"/>
  <c r="G231"/>
  <c r="G232"/>
  <c r="G233"/>
  <c r="G238"/>
  <c r="G239"/>
  <c r="G240"/>
  <c r="G241"/>
  <c r="G246"/>
  <c r="G247"/>
  <c r="G248"/>
  <c r="G249"/>
  <c r="G254"/>
  <c r="G255"/>
  <c r="G256"/>
  <c r="G257"/>
  <c r="G262"/>
  <c r="G263"/>
  <c r="G264"/>
  <c r="G265"/>
  <c r="G270"/>
  <c r="G271"/>
  <c r="G272"/>
  <c r="G273"/>
  <c r="G278"/>
  <c r="G279"/>
  <c r="G280"/>
  <c r="G281"/>
  <c r="G286"/>
  <c r="G287"/>
  <c r="G288"/>
  <c r="G289"/>
  <c r="G298"/>
  <c r="G299"/>
  <c r="G300"/>
  <c r="G301"/>
  <c r="G101"/>
  <c r="G106"/>
  <c r="G107"/>
  <c r="G108"/>
  <c r="G109"/>
  <c r="G114"/>
  <c r="G115"/>
  <c r="G116"/>
  <c r="G117"/>
  <c r="G122"/>
  <c r="G123"/>
  <c r="G124"/>
  <c r="G125"/>
  <c r="G130"/>
  <c r="G131"/>
  <c r="G132"/>
  <c r="G133"/>
  <c r="G138"/>
  <c r="G139"/>
  <c r="G140"/>
  <c r="G141"/>
  <c r="G146"/>
  <c r="G147"/>
  <c r="G148"/>
  <c r="G149"/>
  <c r="G154"/>
  <c r="G155"/>
  <c r="G156"/>
  <c r="G157"/>
  <c r="G162"/>
  <c r="G163"/>
  <c r="G164"/>
  <c r="G165"/>
  <c r="G170"/>
  <c r="G171"/>
  <c r="G172"/>
  <c r="G173"/>
  <c r="G178"/>
  <c r="G179"/>
  <c r="G180"/>
  <c r="G181"/>
  <c r="G186"/>
  <c r="G187"/>
  <c r="G188"/>
  <c r="G189"/>
  <c r="G194"/>
  <c r="G195"/>
  <c r="G196"/>
  <c r="G197"/>
  <c r="G202"/>
  <c r="G203"/>
  <c r="G204"/>
  <c r="G205"/>
  <c r="G210"/>
  <c r="G211"/>
  <c r="G212"/>
  <c r="G213"/>
  <c r="G218"/>
  <c r="G219"/>
  <c r="G220"/>
  <c r="G221"/>
  <c r="G226"/>
  <c r="G227"/>
  <c r="G228"/>
  <c r="G229"/>
  <c r="G234"/>
  <c r="G235"/>
  <c r="G236"/>
  <c r="G237"/>
  <c r="G242"/>
  <c r="G243"/>
  <c r="G244"/>
  <c r="G245"/>
  <c r="G250"/>
  <c r="G251"/>
  <c r="G252"/>
  <c r="G253"/>
  <c r="G258"/>
  <c r="G259"/>
  <c r="G260"/>
  <c r="G261"/>
  <c r="G266"/>
  <c r="G267"/>
  <c r="G268"/>
  <c r="G269"/>
  <c r="G274"/>
  <c r="G275"/>
  <c r="G276"/>
  <c r="G277"/>
  <c r="G282"/>
  <c r="G283"/>
  <c r="G284"/>
  <c r="G285"/>
  <c r="G290"/>
  <c r="G291"/>
  <c r="G292"/>
  <c r="G293"/>
  <c r="G294"/>
  <c r="G295"/>
  <c r="G296"/>
  <c r="G297"/>
  <c r="E8" i="3"/>
  <c r="F8" s="1"/>
  <c r="D28" s="1"/>
  <c r="D8"/>
  <c r="D7"/>
  <c r="D5"/>
  <c r="D27"/>
  <c r="D88" i="11"/>
  <c r="E86"/>
  <c r="E84"/>
  <c r="E82"/>
  <c r="E80"/>
  <c r="E78"/>
  <c r="E76"/>
  <c r="E74"/>
  <c r="E72"/>
  <c r="E70"/>
  <c r="E68"/>
  <c r="E66"/>
  <c r="E64"/>
  <c r="E62"/>
  <c r="E60"/>
  <c r="E58"/>
  <c r="E56"/>
  <c r="E54"/>
  <c r="E52"/>
  <c r="E50"/>
  <c r="E48"/>
  <c r="E46"/>
  <c r="E44"/>
  <c r="E42"/>
  <c r="E40"/>
  <c r="E38"/>
  <c r="E36"/>
  <c r="E34"/>
  <c r="E85"/>
  <c r="E83"/>
  <c r="E81"/>
  <c r="E79"/>
  <c r="E77"/>
  <c r="E75"/>
  <c r="E73"/>
  <c r="E71"/>
  <c r="E69"/>
  <c r="E67"/>
  <c r="E65"/>
  <c r="E63"/>
  <c r="E61"/>
  <c r="E59"/>
  <c r="E57"/>
  <c r="E55"/>
  <c r="E53"/>
  <c r="E51"/>
  <c r="E49"/>
  <c r="E47"/>
  <c r="E45"/>
  <c r="E43"/>
  <c r="E41"/>
  <c r="E39"/>
  <c r="E37"/>
  <c r="E35"/>
  <c r="E33"/>
  <c r="E28"/>
  <c r="D10" i="3"/>
  <c r="E86" i="10"/>
  <c r="E84"/>
  <c r="E82"/>
  <c r="E80"/>
  <c r="E78"/>
  <c r="E76"/>
  <c r="E74"/>
  <c r="E72"/>
  <c r="E70"/>
  <c r="E68"/>
  <c r="E66"/>
  <c r="E64"/>
  <c r="E62"/>
  <c r="E60"/>
  <c r="E58"/>
  <c r="E56"/>
  <c r="E54"/>
  <c r="E52"/>
  <c r="E50"/>
  <c r="E48"/>
  <c r="E46"/>
  <c r="E44"/>
  <c r="E42"/>
  <c r="E40"/>
  <c r="E38"/>
  <c r="E36"/>
  <c r="E34"/>
  <c r="E85"/>
  <c r="E83"/>
  <c r="E81"/>
  <c r="E79"/>
  <c r="E77"/>
  <c r="E75"/>
  <c r="E73"/>
  <c r="E71"/>
  <c r="E69"/>
  <c r="E67"/>
  <c r="E65"/>
  <c r="E63"/>
  <c r="E61"/>
  <c r="E59"/>
  <c r="E57"/>
  <c r="E55"/>
  <c r="E53"/>
  <c r="E51"/>
  <c r="E49"/>
  <c r="E47"/>
  <c r="E45"/>
  <c r="E43"/>
  <c r="E41"/>
  <c r="E39"/>
  <c r="E37"/>
  <c r="E35"/>
  <c r="E33"/>
  <c r="E28"/>
  <c r="E86" i="9"/>
  <c r="E84"/>
  <c r="E82"/>
  <c r="E80"/>
  <c r="E78"/>
  <c r="E76"/>
  <c r="E74"/>
  <c r="E72"/>
  <c r="E70"/>
  <c r="E68"/>
  <c r="E66"/>
  <c r="E64"/>
  <c r="E62"/>
  <c r="E60"/>
  <c r="E58"/>
  <c r="E56"/>
  <c r="E54"/>
  <c r="E52"/>
  <c r="E50"/>
  <c r="E48"/>
  <c r="E46"/>
  <c r="E44"/>
  <c r="E42"/>
  <c r="E40"/>
  <c r="E38"/>
  <c r="E36"/>
  <c r="E34"/>
  <c r="E85"/>
  <c r="E83"/>
  <c r="E81"/>
  <c r="E79"/>
  <c r="E77"/>
  <c r="E75"/>
  <c r="E73"/>
  <c r="E71"/>
  <c r="E69"/>
  <c r="E67"/>
  <c r="E65"/>
  <c r="E63"/>
  <c r="E61"/>
  <c r="E59"/>
  <c r="E57"/>
  <c r="E55"/>
  <c r="E53"/>
  <c r="E51"/>
  <c r="E49"/>
  <c r="E47"/>
  <c r="E45"/>
  <c r="E43"/>
  <c r="E41"/>
  <c r="E39"/>
  <c r="E37"/>
  <c r="E35"/>
  <c r="E33"/>
  <c r="E28"/>
  <c r="E86" i="8"/>
  <c r="E84"/>
  <c r="E82"/>
  <c r="E80"/>
  <c r="E78"/>
  <c r="E76"/>
  <c r="E74"/>
  <c r="E72"/>
  <c r="E70"/>
  <c r="E68"/>
  <c r="E66"/>
  <c r="E64"/>
  <c r="E62"/>
  <c r="E60"/>
  <c r="E58"/>
  <c r="E56"/>
  <c r="E54"/>
  <c r="E52"/>
  <c r="E50"/>
  <c r="E48"/>
  <c r="E46"/>
  <c r="E44"/>
  <c r="E42"/>
  <c r="E40"/>
  <c r="E38"/>
  <c r="E36"/>
  <c r="E34"/>
  <c r="E85"/>
  <c r="E83"/>
  <c r="E81"/>
  <c r="E79"/>
  <c r="E77"/>
  <c r="E75"/>
  <c r="E73"/>
  <c r="E71"/>
  <c r="E69"/>
  <c r="E67"/>
  <c r="E65"/>
  <c r="E63"/>
  <c r="E61"/>
  <c r="E59"/>
  <c r="E57"/>
  <c r="E55"/>
  <c r="E53"/>
  <c r="E51"/>
  <c r="E49"/>
  <c r="E47"/>
  <c r="E45"/>
  <c r="E43"/>
  <c r="E41"/>
  <c r="E39"/>
  <c r="E37"/>
  <c r="E35"/>
  <c r="E33"/>
  <c r="E28"/>
  <c r="D86" i="7"/>
  <c r="C86"/>
  <c r="D85"/>
  <c r="C85"/>
  <c r="D84"/>
  <c r="C84"/>
  <c r="D83"/>
  <c r="C83"/>
  <c r="D82"/>
  <c r="C82"/>
  <c r="D81"/>
  <c r="C81"/>
  <c r="D80"/>
  <c r="C80"/>
  <c r="D79"/>
  <c r="C79"/>
  <c r="D78"/>
  <c r="C78"/>
  <c r="D77"/>
  <c r="C77"/>
  <c r="D76"/>
  <c r="C76"/>
  <c r="D75"/>
  <c r="C75"/>
  <c r="D74"/>
  <c r="C74"/>
  <c r="D73"/>
  <c r="C73"/>
  <c r="D72"/>
  <c r="C72"/>
  <c r="D71"/>
  <c r="C71"/>
  <c r="D70"/>
  <c r="C70"/>
  <c r="D69"/>
  <c r="C69"/>
  <c r="D68"/>
  <c r="C68"/>
  <c r="D67"/>
  <c r="C67"/>
  <c r="D66"/>
  <c r="C66"/>
  <c r="D65"/>
  <c r="C65"/>
  <c r="D64"/>
  <c r="C64"/>
  <c r="D63"/>
  <c r="C63"/>
  <c r="D62"/>
  <c r="C62"/>
  <c r="D61"/>
  <c r="C61"/>
  <c r="D60"/>
  <c r="C60"/>
  <c r="D59"/>
  <c r="C59"/>
  <c r="D58"/>
  <c r="C58"/>
  <c r="D57"/>
  <c r="C57"/>
  <c r="D56"/>
  <c r="C56"/>
  <c r="D55"/>
  <c r="C55"/>
  <c r="D54"/>
  <c r="C54"/>
  <c r="D53"/>
  <c r="C53"/>
  <c r="G104" s="1"/>
  <c r="D52"/>
  <c r="C52"/>
  <c r="D51"/>
  <c r="C51"/>
  <c r="D50"/>
  <c r="C50"/>
  <c r="D49"/>
  <c r="C49"/>
  <c r="D48"/>
  <c r="C48"/>
  <c r="D47"/>
  <c r="C47"/>
  <c r="D46"/>
  <c r="C46"/>
  <c r="D45"/>
  <c r="C45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D88" s="1"/>
  <c r="C33"/>
  <c r="C29"/>
  <c r="Q16"/>
  <c r="A28" s="1"/>
  <c r="B12" i="3" s="1"/>
  <c r="D86" i="6"/>
  <c r="C86"/>
  <c r="D85"/>
  <c r="C85"/>
  <c r="D84"/>
  <c r="C84"/>
  <c r="D83"/>
  <c r="C83"/>
  <c r="D82"/>
  <c r="C82"/>
  <c r="D81"/>
  <c r="C81"/>
  <c r="D80"/>
  <c r="C80"/>
  <c r="D79"/>
  <c r="C79"/>
  <c r="D78"/>
  <c r="C78"/>
  <c r="D77"/>
  <c r="C77"/>
  <c r="D76"/>
  <c r="C76"/>
  <c r="D75"/>
  <c r="C75"/>
  <c r="D74"/>
  <c r="C74"/>
  <c r="D73"/>
  <c r="C73"/>
  <c r="D72"/>
  <c r="C72"/>
  <c r="D71"/>
  <c r="C71"/>
  <c r="D70"/>
  <c r="C70"/>
  <c r="D69"/>
  <c r="C69"/>
  <c r="D68"/>
  <c r="C68"/>
  <c r="D67"/>
  <c r="C67"/>
  <c r="D66"/>
  <c r="C66"/>
  <c r="D65"/>
  <c r="C65"/>
  <c r="D64"/>
  <c r="C64"/>
  <c r="D63"/>
  <c r="C63"/>
  <c r="D62"/>
  <c r="C62"/>
  <c r="D61"/>
  <c r="C61"/>
  <c r="D60"/>
  <c r="C60"/>
  <c r="D59"/>
  <c r="C59"/>
  <c r="D58"/>
  <c r="C58"/>
  <c r="D57"/>
  <c r="C57"/>
  <c r="D56"/>
  <c r="C56"/>
  <c r="D55"/>
  <c r="C55"/>
  <c r="D54"/>
  <c r="C54"/>
  <c r="D53"/>
  <c r="C53"/>
  <c r="C9" i="3" s="1"/>
  <c r="D52" i="6"/>
  <c r="C52"/>
  <c r="D51"/>
  <c r="C51"/>
  <c r="D50"/>
  <c r="C50"/>
  <c r="D49"/>
  <c r="C49"/>
  <c r="D48"/>
  <c r="C48"/>
  <c r="D47"/>
  <c r="C47"/>
  <c r="D46"/>
  <c r="C46"/>
  <c r="D45"/>
  <c r="C45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D88" s="1"/>
  <c r="C33"/>
  <c r="C29"/>
  <c r="Q16"/>
  <c r="A28" s="1"/>
  <c r="B9" i="3" s="1"/>
  <c r="D86" i="5"/>
  <c r="C86"/>
  <c r="D85"/>
  <c r="C85"/>
  <c r="D84"/>
  <c r="C84"/>
  <c r="D83"/>
  <c r="C83"/>
  <c r="D82"/>
  <c r="C82"/>
  <c r="D81"/>
  <c r="C81"/>
  <c r="D80"/>
  <c r="C80"/>
  <c r="D79"/>
  <c r="C79"/>
  <c r="D78"/>
  <c r="C78"/>
  <c r="D77"/>
  <c r="C77"/>
  <c r="D76"/>
  <c r="C76"/>
  <c r="D75"/>
  <c r="C75"/>
  <c r="D74"/>
  <c r="C74"/>
  <c r="D73"/>
  <c r="C73"/>
  <c r="D72"/>
  <c r="C72"/>
  <c r="D71"/>
  <c r="C71"/>
  <c r="D70"/>
  <c r="C70"/>
  <c r="D69"/>
  <c r="C69"/>
  <c r="D68"/>
  <c r="C68"/>
  <c r="D67"/>
  <c r="C67"/>
  <c r="D66"/>
  <c r="C66"/>
  <c r="D65"/>
  <c r="C65"/>
  <c r="D64"/>
  <c r="C64"/>
  <c r="D63"/>
  <c r="C63"/>
  <c r="D62"/>
  <c r="C62"/>
  <c r="D61"/>
  <c r="C61"/>
  <c r="D60"/>
  <c r="C60"/>
  <c r="D59"/>
  <c r="C59"/>
  <c r="D58"/>
  <c r="C58"/>
  <c r="D57"/>
  <c r="C57"/>
  <c r="D56"/>
  <c r="C56"/>
  <c r="D55"/>
  <c r="C55"/>
  <c r="D54"/>
  <c r="C54"/>
  <c r="D53"/>
  <c r="C53"/>
  <c r="D52"/>
  <c r="C52"/>
  <c r="D51"/>
  <c r="C51"/>
  <c r="D50"/>
  <c r="C50"/>
  <c r="D49"/>
  <c r="C49"/>
  <c r="D48"/>
  <c r="C48"/>
  <c r="D47"/>
  <c r="C47"/>
  <c r="D46"/>
  <c r="C46"/>
  <c r="D45"/>
  <c r="C45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D88" s="1"/>
  <c r="C33"/>
  <c r="C29"/>
  <c r="Q16"/>
  <c r="A28" s="1"/>
  <c r="B11" i="3" s="1"/>
  <c r="D86" i="4"/>
  <c r="C86"/>
  <c r="D85"/>
  <c r="C85"/>
  <c r="D84"/>
  <c r="C84"/>
  <c r="D83"/>
  <c r="C83"/>
  <c r="D82"/>
  <c r="C82"/>
  <c r="D81"/>
  <c r="C81"/>
  <c r="D80"/>
  <c r="C80"/>
  <c r="D79"/>
  <c r="C79"/>
  <c r="D78"/>
  <c r="C78"/>
  <c r="D77"/>
  <c r="C77"/>
  <c r="D76"/>
  <c r="C76"/>
  <c r="D75"/>
  <c r="C75"/>
  <c r="D74"/>
  <c r="C74"/>
  <c r="D73"/>
  <c r="C73"/>
  <c r="D72"/>
  <c r="C72"/>
  <c r="D71"/>
  <c r="C71"/>
  <c r="D70"/>
  <c r="C70"/>
  <c r="D69"/>
  <c r="C69"/>
  <c r="D68"/>
  <c r="C68"/>
  <c r="D67"/>
  <c r="C67"/>
  <c r="D66"/>
  <c r="C66"/>
  <c r="D65"/>
  <c r="C65"/>
  <c r="D64"/>
  <c r="C64"/>
  <c r="D63"/>
  <c r="C63"/>
  <c r="D62"/>
  <c r="C62"/>
  <c r="D61"/>
  <c r="C61"/>
  <c r="D60"/>
  <c r="C60"/>
  <c r="D59"/>
  <c r="C59"/>
  <c r="D58"/>
  <c r="C58"/>
  <c r="D57"/>
  <c r="C57"/>
  <c r="D56"/>
  <c r="C56"/>
  <c r="D55"/>
  <c r="C55"/>
  <c r="D54"/>
  <c r="C54"/>
  <c r="D53"/>
  <c r="C53"/>
  <c r="G111" s="1"/>
  <c r="D52"/>
  <c r="C52"/>
  <c r="D51"/>
  <c r="C51"/>
  <c r="D50"/>
  <c r="C50"/>
  <c r="D49"/>
  <c r="C49"/>
  <c r="D48"/>
  <c r="C48"/>
  <c r="D47"/>
  <c r="C47"/>
  <c r="D46"/>
  <c r="C46"/>
  <c r="D45"/>
  <c r="C45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D88" s="1"/>
  <c r="C33"/>
  <c r="C29"/>
  <c r="Q16"/>
  <c r="A28" s="1"/>
  <c r="B6" i="3" s="1"/>
  <c r="D86" i="2"/>
  <c r="C86"/>
  <c r="D85"/>
  <c r="C85"/>
  <c r="D84"/>
  <c r="C84"/>
  <c r="D83"/>
  <c r="C83"/>
  <c r="D82"/>
  <c r="C82"/>
  <c r="D81"/>
  <c r="C81"/>
  <c r="D80"/>
  <c r="C80"/>
  <c r="D79"/>
  <c r="C79"/>
  <c r="D78"/>
  <c r="C78"/>
  <c r="D77"/>
  <c r="C77"/>
  <c r="D76"/>
  <c r="C76"/>
  <c r="D75"/>
  <c r="C75"/>
  <c r="D74"/>
  <c r="C74"/>
  <c r="D73"/>
  <c r="C73"/>
  <c r="D72"/>
  <c r="C72"/>
  <c r="D71"/>
  <c r="C71"/>
  <c r="D70"/>
  <c r="C70"/>
  <c r="D69"/>
  <c r="C69"/>
  <c r="D68"/>
  <c r="C68"/>
  <c r="D67"/>
  <c r="C67"/>
  <c r="D66"/>
  <c r="C66"/>
  <c r="D65"/>
  <c r="C65"/>
  <c r="D64"/>
  <c r="C64"/>
  <c r="D63"/>
  <c r="C63"/>
  <c r="D62"/>
  <c r="C62"/>
  <c r="D61"/>
  <c r="C61"/>
  <c r="D60"/>
  <c r="C60"/>
  <c r="D59"/>
  <c r="C59"/>
  <c r="D58"/>
  <c r="C58"/>
  <c r="D57"/>
  <c r="C57"/>
  <c r="D56"/>
  <c r="C56"/>
  <c r="D55"/>
  <c r="C55"/>
  <c r="D54"/>
  <c r="C54"/>
  <c r="D53"/>
  <c r="C53"/>
  <c r="D52"/>
  <c r="C52"/>
  <c r="D51"/>
  <c r="C51"/>
  <c r="D50"/>
  <c r="C50"/>
  <c r="D49"/>
  <c r="C49"/>
  <c r="D48"/>
  <c r="C48"/>
  <c r="D47"/>
  <c r="C47"/>
  <c r="D46"/>
  <c r="C46"/>
  <c r="D45"/>
  <c r="C45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D88" s="1"/>
  <c r="C33"/>
  <c r="C29"/>
  <c r="Q16"/>
  <c r="A28" s="1"/>
  <c r="B4" i="3" s="1"/>
  <c r="Q16" i="1"/>
  <c r="A28" s="1"/>
  <c r="B3" i="3" s="1"/>
  <c r="D86" i="1"/>
  <c r="C86"/>
  <c r="D85"/>
  <c r="C85"/>
  <c r="D84"/>
  <c r="C84"/>
  <c r="D83"/>
  <c r="C83"/>
  <c r="D82"/>
  <c r="C82"/>
  <c r="D81"/>
  <c r="C81"/>
  <c r="D80"/>
  <c r="C80"/>
  <c r="D79"/>
  <c r="C79"/>
  <c r="D78"/>
  <c r="C78"/>
  <c r="D77"/>
  <c r="C77"/>
  <c r="D76"/>
  <c r="C76"/>
  <c r="D75"/>
  <c r="C75"/>
  <c r="D74"/>
  <c r="C74"/>
  <c r="D73"/>
  <c r="C73"/>
  <c r="D72"/>
  <c r="C72"/>
  <c r="D71"/>
  <c r="C71"/>
  <c r="D70"/>
  <c r="C70"/>
  <c r="D69"/>
  <c r="C69"/>
  <c r="D68"/>
  <c r="C68"/>
  <c r="D67"/>
  <c r="C67"/>
  <c r="D66"/>
  <c r="C66"/>
  <c r="D65"/>
  <c r="C65"/>
  <c r="D64"/>
  <c r="C64"/>
  <c r="D63"/>
  <c r="C63"/>
  <c r="D62"/>
  <c r="C62"/>
  <c r="D61"/>
  <c r="C61"/>
  <c r="D60"/>
  <c r="C60"/>
  <c r="D59"/>
  <c r="C59"/>
  <c r="D58"/>
  <c r="C58"/>
  <c r="D57"/>
  <c r="C57"/>
  <c r="D56"/>
  <c r="C56"/>
  <c r="D55"/>
  <c r="C55"/>
  <c r="D54"/>
  <c r="C54"/>
  <c r="D53"/>
  <c r="C53"/>
  <c r="G101" s="1"/>
  <c r="D52"/>
  <c r="C52"/>
  <c r="D51"/>
  <c r="C51"/>
  <c r="D50"/>
  <c r="C50"/>
  <c r="D49"/>
  <c r="C49"/>
  <c r="D48"/>
  <c r="C48"/>
  <c r="D47"/>
  <c r="C47"/>
  <c r="D46"/>
  <c r="C46"/>
  <c r="D45"/>
  <c r="C45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D88" s="1"/>
  <c r="C33"/>
  <c r="G300" i="7" l="1"/>
  <c r="G296"/>
  <c r="G292"/>
  <c r="G288"/>
  <c r="G284"/>
  <c r="G280"/>
  <c r="G276"/>
  <c r="G272"/>
  <c r="G268"/>
  <c r="G264"/>
  <c r="G260"/>
  <c r="G256"/>
  <c r="G252"/>
  <c r="G248"/>
  <c r="G244"/>
  <c r="G200"/>
  <c r="G196"/>
  <c r="G192"/>
  <c r="G188"/>
  <c r="G184"/>
  <c r="G180"/>
  <c r="G176"/>
  <c r="G172"/>
  <c r="G166"/>
  <c r="G162"/>
  <c r="G158"/>
  <c r="G154"/>
  <c r="G150"/>
  <c r="G146"/>
  <c r="G142"/>
  <c r="G136"/>
  <c r="G128"/>
  <c r="G118"/>
  <c r="G110"/>
  <c r="G102"/>
  <c r="G299"/>
  <c r="G295"/>
  <c r="G291"/>
  <c r="G287"/>
  <c r="G283"/>
  <c r="G279"/>
  <c r="G275"/>
  <c r="G271"/>
  <c r="G267"/>
  <c r="G263"/>
  <c r="G259"/>
  <c r="G255"/>
  <c r="G251"/>
  <c r="G247"/>
  <c r="G243"/>
  <c r="G201"/>
  <c r="G197"/>
  <c r="G193"/>
  <c r="G189"/>
  <c r="G185"/>
  <c r="G181"/>
  <c r="G177"/>
  <c r="G173"/>
  <c r="G169"/>
  <c r="G165"/>
  <c r="G161"/>
  <c r="G157"/>
  <c r="G153"/>
  <c r="G149"/>
  <c r="G145"/>
  <c r="G141"/>
  <c r="G137"/>
  <c r="G133"/>
  <c r="G129"/>
  <c r="G125"/>
  <c r="G121"/>
  <c r="G117"/>
  <c r="G113"/>
  <c r="G109"/>
  <c r="G105"/>
  <c r="G170"/>
  <c r="G134"/>
  <c r="G126"/>
  <c r="G120"/>
  <c r="G112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101"/>
  <c r="G298"/>
  <c r="G294"/>
  <c r="G290"/>
  <c r="G286"/>
  <c r="G282"/>
  <c r="G278"/>
  <c r="G274"/>
  <c r="G270"/>
  <c r="G266"/>
  <c r="G262"/>
  <c r="G258"/>
  <c r="G254"/>
  <c r="G250"/>
  <c r="G246"/>
  <c r="G242"/>
  <c r="G198"/>
  <c r="G194"/>
  <c r="G190"/>
  <c r="G186"/>
  <c r="G182"/>
  <c r="G178"/>
  <c r="G174"/>
  <c r="G168"/>
  <c r="G164"/>
  <c r="G160"/>
  <c r="G156"/>
  <c r="G152"/>
  <c r="G148"/>
  <c r="G144"/>
  <c r="G138"/>
  <c r="G132"/>
  <c r="G124"/>
  <c r="G114"/>
  <c r="G106"/>
  <c r="G301"/>
  <c r="G297"/>
  <c r="G293"/>
  <c r="G289"/>
  <c r="G285"/>
  <c r="G281"/>
  <c r="G277"/>
  <c r="G273"/>
  <c r="G269"/>
  <c r="G265"/>
  <c r="G261"/>
  <c r="G257"/>
  <c r="G253"/>
  <c r="G249"/>
  <c r="G245"/>
  <c r="G241"/>
  <c r="G199"/>
  <c r="G195"/>
  <c r="G191"/>
  <c r="G187"/>
  <c r="G183"/>
  <c r="G179"/>
  <c r="G175"/>
  <c r="G171"/>
  <c r="G167"/>
  <c r="G163"/>
  <c r="G159"/>
  <c r="G155"/>
  <c r="G151"/>
  <c r="G147"/>
  <c r="G143"/>
  <c r="G139"/>
  <c r="G135"/>
  <c r="G131"/>
  <c r="G127"/>
  <c r="G123"/>
  <c r="G119"/>
  <c r="G115"/>
  <c r="G111"/>
  <c r="G107"/>
  <c r="G103"/>
  <c r="G140"/>
  <c r="G130"/>
  <c r="G122"/>
  <c r="G116"/>
  <c r="G108"/>
  <c r="C11" i="3"/>
  <c r="G254" i="5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298"/>
  <c r="G294"/>
  <c r="G290"/>
  <c r="G286"/>
  <c r="G282"/>
  <c r="G278"/>
  <c r="G274"/>
  <c r="G270"/>
  <c r="G266"/>
  <c r="G262"/>
  <c r="G258"/>
  <c r="G301"/>
  <c r="G297"/>
  <c r="G293"/>
  <c r="G289"/>
  <c r="G285"/>
  <c r="G281"/>
  <c r="G277"/>
  <c r="G273"/>
  <c r="G269"/>
  <c r="G265"/>
  <c r="G261"/>
  <c r="G257"/>
  <c r="G101"/>
  <c r="G300"/>
  <c r="G296"/>
  <c r="G292"/>
  <c r="G288"/>
  <c r="G284"/>
  <c r="G280"/>
  <c r="G276"/>
  <c r="G272"/>
  <c r="G268"/>
  <c r="G264"/>
  <c r="G260"/>
  <c r="G256"/>
  <c r="G299"/>
  <c r="G295"/>
  <c r="G291"/>
  <c r="G287"/>
  <c r="G283"/>
  <c r="G279"/>
  <c r="G275"/>
  <c r="G271"/>
  <c r="G267"/>
  <c r="G263"/>
  <c r="G259"/>
  <c r="G255"/>
  <c r="G300" i="6"/>
  <c r="G296"/>
  <c r="G292"/>
  <c r="G288"/>
  <c r="G284"/>
  <c r="G280"/>
  <c r="G276"/>
  <c r="G272"/>
  <c r="G268"/>
  <c r="G264"/>
  <c r="G260"/>
  <c r="G256"/>
  <c r="G252"/>
  <c r="G248"/>
  <c r="G244"/>
  <c r="G240"/>
  <c r="G236"/>
  <c r="G232"/>
  <c r="G228"/>
  <c r="G224"/>
  <c r="G220"/>
  <c r="G216"/>
  <c r="G212"/>
  <c r="G208"/>
  <c r="G204"/>
  <c r="G200"/>
  <c r="G196"/>
  <c r="G192"/>
  <c r="G188"/>
  <c r="G184"/>
  <c r="G180"/>
  <c r="G176"/>
  <c r="G172"/>
  <c r="G168"/>
  <c r="G164"/>
  <c r="G160"/>
  <c r="G156"/>
  <c r="G152"/>
  <c r="G148"/>
  <c r="G144"/>
  <c r="G140"/>
  <c r="G136"/>
  <c r="G132"/>
  <c r="G128"/>
  <c r="G124"/>
  <c r="G120"/>
  <c r="G116"/>
  <c r="G112"/>
  <c r="G108"/>
  <c r="G104"/>
  <c r="G301"/>
  <c r="G297"/>
  <c r="G293"/>
  <c r="G289"/>
  <c r="G285"/>
  <c r="G281"/>
  <c r="G277"/>
  <c r="G273"/>
  <c r="G269"/>
  <c r="G265"/>
  <c r="G261"/>
  <c r="G257"/>
  <c r="G253"/>
  <c r="G249"/>
  <c r="G245"/>
  <c r="G241"/>
  <c r="G237"/>
  <c r="G233"/>
  <c r="G229"/>
  <c r="G225"/>
  <c r="G221"/>
  <c r="G217"/>
  <c r="G213"/>
  <c r="G209"/>
  <c r="G205"/>
  <c r="G201"/>
  <c r="G197"/>
  <c r="G193"/>
  <c r="G189"/>
  <c r="G185"/>
  <c r="G181"/>
  <c r="G177"/>
  <c r="G173"/>
  <c r="G169"/>
  <c r="G165"/>
  <c r="G161"/>
  <c r="G157"/>
  <c r="G153"/>
  <c r="G149"/>
  <c r="G145"/>
  <c r="G141"/>
  <c r="G137"/>
  <c r="G133"/>
  <c r="G129"/>
  <c r="G125"/>
  <c r="G121"/>
  <c r="G117"/>
  <c r="G113"/>
  <c r="G109"/>
  <c r="G105"/>
  <c r="G101"/>
  <c r="G298"/>
  <c r="G294"/>
  <c r="G290"/>
  <c r="G286"/>
  <c r="G282"/>
  <c r="G278"/>
  <c r="G274"/>
  <c r="G270"/>
  <c r="G266"/>
  <c r="G262"/>
  <c r="G258"/>
  <c r="G254"/>
  <c r="G250"/>
  <c r="G246"/>
  <c r="G242"/>
  <c r="G238"/>
  <c r="G234"/>
  <c r="G230"/>
  <c r="G226"/>
  <c r="G222"/>
  <c r="G218"/>
  <c r="G214"/>
  <c r="G210"/>
  <c r="G206"/>
  <c r="G202"/>
  <c r="G198"/>
  <c r="G194"/>
  <c r="G190"/>
  <c r="G186"/>
  <c r="G182"/>
  <c r="G178"/>
  <c r="G174"/>
  <c r="G170"/>
  <c r="G166"/>
  <c r="G162"/>
  <c r="G158"/>
  <c r="G154"/>
  <c r="G150"/>
  <c r="G146"/>
  <c r="G142"/>
  <c r="G138"/>
  <c r="G134"/>
  <c r="G130"/>
  <c r="G126"/>
  <c r="G122"/>
  <c r="G118"/>
  <c r="G114"/>
  <c r="G110"/>
  <c r="G106"/>
  <c r="G102"/>
  <c r="G299"/>
  <c r="G295"/>
  <c r="G291"/>
  <c r="G287"/>
  <c r="G283"/>
  <c r="G279"/>
  <c r="G275"/>
  <c r="G271"/>
  <c r="G267"/>
  <c r="G263"/>
  <c r="G259"/>
  <c r="G255"/>
  <c r="G251"/>
  <c r="G247"/>
  <c r="G243"/>
  <c r="G239"/>
  <c r="G235"/>
  <c r="G231"/>
  <c r="G227"/>
  <c r="G223"/>
  <c r="G219"/>
  <c r="G215"/>
  <c r="G211"/>
  <c r="G207"/>
  <c r="G203"/>
  <c r="G199"/>
  <c r="G195"/>
  <c r="G191"/>
  <c r="G187"/>
  <c r="G183"/>
  <c r="G179"/>
  <c r="G175"/>
  <c r="G171"/>
  <c r="G167"/>
  <c r="G163"/>
  <c r="G159"/>
  <c r="G155"/>
  <c r="G151"/>
  <c r="G147"/>
  <c r="G143"/>
  <c r="G139"/>
  <c r="G135"/>
  <c r="G131"/>
  <c r="G127"/>
  <c r="G123"/>
  <c r="G119"/>
  <c r="G115"/>
  <c r="G111"/>
  <c r="G107"/>
  <c r="G103"/>
  <c r="E10" i="3"/>
  <c r="F10" s="1"/>
  <c r="D24" s="1"/>
  <c r="G301" i="4"/>
  <c r="G299"/>
  <c r="G297"/>
  <c r="G289"/>
  <c r="G281"/>
  <c r="G273"/>
  <c r="G265"/>
  <c r="G257"/>
  <c r="G249"/>
  <c r="G241"/>
  <c r="G236"/>
  <c r="G234"/>
  <c r="G229"/>
  <c r="G221"/>
  <c r="G213"/>
  <c r="G205"/>
  <c r="G197"/>
  <c r="G189"/>
  <c r="G181"/>
  <c r="G173"/>
  <c r="G165"/>
  <c r="G157"/>
  <c r="G149"/>
  <c r="G141"/>
  <c r="G125"/>
  <c r="G117"/>
  <c r="G109"/>
  <c r="G107"/>
  <c r="G105"/>
  <c r="G103"/>
  <c r="G101"/>
  <c r="G291"/>
  <c r="G283"/>
  <c r="G275"/>
  <c r="G267"/>
  <c r="G259"/>
  <c r="G251"/>
  <c r="G243"/>
  <c r="G231"/>
  <c r="G223"/>
  <c r="G215"/>
  <c r="G207"/>
  <c r="G199"/>
  <c r="G191"/>
  <c r="G183"/>
  <c r="G175"/>
  <c r="G167"/>
  <c r="G159"/>
  <c r="G151"/>
  <c r="G143"/>
  <c r="G138"/>
  <c r="G136"/>
  <c r="G134"/>
  <c r="G129"/>
  <c r="G127"/>
  <c r="G119"/>
  <c r="C6" i="3"/>
  <c r="G296" i="4"/>
  <c r="G292"/>
  <c r="G288"/>
  <c r="G284"/>
  <c r="G280"/>
  <c r="G276"/>
  <c r="G272"/>
  <c r="G268"/>
  <c r="G264"/>
  <c r="G260"/>
  <c r="G256"/>
  <c r="G252"/>
  <c r="G248"/>
  <c r="G244"/>
  <c r="G240"/>
  <c r="G232"/>
  <c r="G228"/>
  <c r="G224"/>
  <c r="G220"/>
  <c r="G216"/>
  <c r="G212"/>
  <c r="G208"/>
  <c r="G204"/>
  <c r="G200"/>
  <c r="G196"/>
  <c r="G192"/>
  <c r="G188"/>
  <c r="G184"/>
  <c r="G180"/>
  <c r="G176"/>
  <c r="G172"/>
  <c r="G168"/>
  <c r="G164"/>
  <c r="G160"/>
  <c r="G156"/>
  <c r="G152"/>
  <c r="G148"/>
  <c r="G144"/>
  <c r="G140"/>
  <c r="G130"/>
  <c r="G124"/>
  <c r="G120"/>
  <c r="G116"/>
  <c r="G112"/>
  <c r="G294"/>
  <c r="G290"/>
  <c r="G286"/>
  <c r="G282"/>
  <c r="G278"/>
  <c r="G274"/>
  <c r="G270"/>
  <c r="G266"/>
  <c r="G262"/>
  <c r="G258"/>
  <c r="G254"/>
  <c r="G250"/>
  <c r="G246"/>
  <c r="G242"/>
  <c r="G238"/>
  <c r="G230"/>
  <c r="G226"/>
  <c r="G222"/>
  <c r="G218"/>
  <c r="G214"/>
  <c r="G210"/>
  <c r="G206"/>
  <c r="G202"/>
  <c r="G198"/>
  <c r="G194"/>
  <c r="G190"/>
  <c r="G186"/>
  <c r="G182"/>
  <c r="G178"/>
  <c r="G174"/>
  <c r="G170"/>
  <c r="G166"/>
  <c r="G162"/>
  <c r="G158"/>
  <c r="G154"/>
  <c r="G150"/>
  <c r="G146"/>
  <c r="G142"/>
  <c r="G132"/>
  <c r="G126"/>
  <c r="G122"/>
  <c r="G118"/>
  <c r="G114"/>
  <c r="G110"/>
  <c r="G300"/>
  <c r="G298"/>
  <c r="G293"/>
  <c r="G285"/>
  <c r="G277"/>
  <c r="G269"/>
  <c r="G261"/>
  <c r="G253"/>
  <c r="G245"/>
  <c r="G237"/>
  <c r="G235"/>
  <c r="G233"/>
  <c r="G225"/>
  <c r="G217"/>
  <c r="G209"/>
  <c r="G201"/>
  <c r="G193"/>
  <c r="G185"/>
  <c r="G177"/>
  <c r="G169"/>
  <c r="G161"/>
  <c r="G153"/>
  <c r="G145"/>
  <c r="G131"/>
  <c r="G121"/>
  <c r="G113"/>
  <c r="G108"/>
  <c r="G106"/>
  <c r="G104"/>
  <c r="G102"/>
  <c r="G295"/>
  <c r="G287"/>
  <c r="G279"/>
  <c r="G271"/>
  <c r="G263"/>
  <c r="G255"/>
  <c r="G247"/>
  <c r="G239"/>
  <c r="G227"/>
  <c r="G219"/>
  <c r="G211"/>
  <c r="G203"/>
  <c r="G195"/>
  <c r="G187"/>
  <c r="G179"/>
  <c r="G171"/>
  <c r="G163"/>
  <c r="G155"/>
  <c r="G147"/>
  <c r="G139"/>
  <c r="G137"/>
  <c r="G135"/>
  <c r="G133"/>
  <c r="G128"/>
  <c r="G123"/>
  <c r="G115"/>
  <c r="E7" i="3"/>
  <c r="F7" s="1"/>
  <c r="D29" s="1"/>
  <c r="C4"/>
  <c r="G279" i="2"/>
  <c r="G271"/>
  <c r="G263"/>
  <c r="G255"/>
  <c r="G247"/>
  <c r="G239"/>
  <c r="G231"/>
  <c r="G223"/>
  <c r="G215"/>
  <c r="G207"/>
  <c r="G199"/>
  <c r="G191"/>
  <c r="G183"/>
  <c r="G175"/>
  <c r="G167"/>
  <c r="G159"/>
  <c r="G151"/>
  <c r="G143"/>
  <c r="G135"/>
  <c r="G127"/>
  <c r="G119"/>
  <c r="G111"/>
  <c r="G103"/>
  <c r="G283"/>
  <c r="G275"/>
  <c r="G267"/>
  <c r="G259"/>
  <c r="G251"/>
  <c r="G243"/>
  <c r="G235"/>
  <c r="G227"/>
  <c r="G219"/>
  <c r="G211"/>
  <c r="G203"/>
  <c r="G195"/>
  <c r="G187"/>
  <c r="G179"/>
  <c r="G171"/>
  <c r="G163"/>
  <c r="G155"/>
  <c r="G147"/>
  <c r="G139"/>
  <c r="G131"/>
  <c r="G123"/>
  <c r="G115"/>
  <c r="G107"/>
  <c r="G101"/>
  <c r="G281"/>
  <c r="G274"/>
  <c r="G272"/>
  <c r="G265"/>
  <c r="G258"/>
  <c r="G256"/>
  <c r="G249"/>
  <c r="G242"/>
  <c r="G240"/>
  <c r="G233"/>
  <c r="G226"/>
  <c r="G224"/>
  <c r="G217"/>
  <c r="G210"/>
  <c r="G208"/>
  <c r="G201"/>
  <c r="G194"/>
  <c r="G192"/>
  <c r="G185"/>
  <c r="G178"/>
  <c r="G176"/>
  <c r="G169"/>
  <c r="G162"/>
  <c r="G160"/>
  <c r="G153"/>
  <c r="G146"/>
  <c r="G144"/>
  <c r="G137"/>
  <c r="G130"/>
  <c r="G128"/>
  <c r="G121"/>
  <c r="G114"/>
  <c r="G112"/>
  <c r="G105"/>
  <c r="G301"/>
  <c r="G299"/>
  <c r="G297"/>
  <c r="G295"/>
  <c r="G293"/>
  <c r="G291"/>
  <c r="G289"/>
  <c r="G287"/>
  <c r="G285"/>
  <c r="G278"/>
  <c r="G276"/>
  <c r="G269"/>
  <c r="G262"/>
  <c r="G260"/>
  <c r="G253"/>
  <c r="G246"/>
  <c r="G244"/>
  <c r="G237"/>
  <c r="G230"/>
  <c r="G228"/>
  <c r="G221"/>
  <c r="G214"/>
  <c r="G212"/>
  <c r="G205"/>
  <c r="G198"/>
  <c r="G196"/>
  <c r="G189"/>
  <c r="G182"/>
  <c r="G180"/>
  <c r="G173"/>
  <c r="G166"/>
  <c r="G164"/>
  <c r="G157"/>
  <c r="G150"/>
  <c r="G148"/>
  <c r="G141"/>
  <c r="G134"/>
  <c r="G132"/>
  <c r="G125"/>
  <c r="G118"/>
  <c r="G116"/>
  <c r="G109"/>
  <c r="G102"/>
  <c r="G282"/>
  <c r="G280"/>
  <c r="G273"/>
  <c r="G266"/>
  <c r="G264"/>
  <c r="G257"/>
  <c r="G250"/>
  <c r="G248"/>
  <c r="G241"/>
  <c r="G234"/>
  <c r="G232"/>
  <c r="G225"/>
  <c r="G218"/>
  <c r="G216"/>
  <c r="G209"/>
  <c r="G202"/>
  <c r="G200"/>
  <c r="G193"/>
  <c r="G186"/>
  <c r="G184"/>
  <c r="G177"/>
  <c r="G170"/>
  <c r="G168"/>
  <c r="G161"/>
  <c r="G154"/>
  <c r="G152"/>
  <c r="G145"/>
  <c r="G138"/>
  <c r="G136"/>
  <c r="G129"/>
  <c r="G122"/>
  <c r="G120"/>
  <c r="G113"/>
  <c r="G106"/>
  <c r="G104"/>
  <c r="G300"/>
  <c r="G298"/>
  <c r="G296"/>
  <c r="G294"/>
  <c r="G292"/>
  <c r="G290"/>
  <c r="G288"/>
  <c r="G286"/>
  <c r="G284"/>
  <c r="G277"/>
  <c r="G270"/>
  <c r="G268"/>
  <c r="G261"/>
  <c r="G254"/>
  <c r="G252"/>
  <c r="G245"/>
  <c r="G238"/>
  <c r="G236"/>
  <c r="G229"/>
  <c r="G222"/>
  <c r="G220"/>
  <c r="G213"/>
  <c r="G206"/>
  <c r="G204"/>
  <c r="G197"/>
  <c r="G190"/>
  <c r="G188"/>
  <c r="G181"/>
  <c r="G174"/>
  <c r="G172"/>
  <c r="G165"/>
  <c r="G158"/>
  <c r="G156"/>
  <c r="G149"/>
  <c r="G142"/>
  <c r="G140"/>
  <c r="G133"/>
  <c r="G126"/>
  <c r="G124"/>
  <c r="G117"/>
  <c r="G110"/>
  <c r="G108"/>
  <c r="E5" i="3"/>
  <c r="F5" s="1"/>
  <c r="D32" s="1"/>
  <c r="G299" i="1"/>
  <c r="G297"/>
  <c r="G290"/>
  <c r="G283"/>
  <c r="G281"/>
  <c r="G274"/>
  <c r="G267"/>
  <c r="G265"/>
  <c r="G258"/>
  <c r="G251"/>
  <c r="G249"/>
  <c r="G242"/>
  <c r="G235"/>
  <c r="G233"/>
  <c r="G226"/>
  <c r="G219"/>
  <c r="G217"/>
  <c r="G210"/>
  <c r="G203"/>
  <c r="G201"/>
  <c r="G194"/>
  <c r="G187"/>
  <c r="G185"/>
  <c r="G178"/>
  <c r="G171"/>
  <c r="G169"/>
  <c r="G162"/>
  <c r="G155"/>
  <c r="G153"/>
  <c r="G146"/>
  <c r="G139"/>
  <c r="G137"/>
  <c r="G130"/>
  <c r="G123"/>
  <c r="G121"/>
  <c r="G114"/>
  <c r="G107"/>
  <c r="G105"/>
  <c r="G295"/>
  <c r="G293"/>
  <c r="G286"/>
  <c r="G279"/>
  <c r="G277"/>
  <c r="G270"/>
  <c r="G263"/>
  <c r="G261"/>
  <c r="G254"/>
  <c r="G247"/>
  <c r="G245"/>
  <c r="G238"/>
  <c r="G231"/>
  <c r="G229"/>
  <c r="G222"/>
  <c r="G215"/>
  <c r="G213"/>
  <c r="G206"/>
  <c r="G199"/>
  <c r="G197"/>
  <c r="G190"/>
  <c r="G183"/>
  <c r="G181"/>
  <c r="G174"/>
  <c r="G167"/>
  <c r="G165"/>
  <c r="G158"/>
  <c r="G151"/>
  <c r="G149"/>
  <c r="G142"/>
  <c r="G135"/>
  <c r="G133"/>
  <c r="G126"/>
  <c r="G119"/>
  <c r="G117"/>
  <c r="G110"/>
  <c r="G103"/>
  <c r="G296"/>
  <c r="G288"/>
  <c r="G280"/>
  <c r="G272"/>
  <c r="G264"/>
  <c r="G256"/>
  <c r="G248"/>
  <c r="G240"/>
  <c r="G232"/>
  <c r="G224"/>
  <c r="G216"/>
  <c r="G208"/>
  <c r="G200"/>
  <c r="G192"/>
  <c r="G184"/>
  <c r="G176"/>
  <c r="G168"/>
  <c r="G160"/>
  <c r="G152"/>
  <c r="G144"/>
  <c r="G136"/>
  <c r="G128"/>
  <c r="G120"/>
  <c r="G112"/>
  <c r="G104"/>
  <c r="G300"/>
  <c r="G292"/>
  <c r="G284"/>
  <c r="G276"/>
  <c r="G268"/>
  <c r="G260"/>
  <c r="G252"/>
  <c r="G244"/>
  <c r="G236"/>
  <c r="G228"/>
  <c r="G220"/>
  <c r="G212"/>
  <c r="G204"/>
  <c r="G196"/>
  <c r="G188"/>
  <c r="G180"/>
  <c r="G172"/>
  <c r="G164"/>
  <c r="G156"/>
  <c r="G148"/>
  <c r="G140"/>
  <c r="G132"/>
  <c r="G124"/>
  <c r="G116"/>
  <c r="G108"/>
  <c r="G298"/>
  <c r="G291"/>
  <c r="G289"/>
  <c r="G282"/>
  <c r="G275"/>
  <c r="G273"/>
  <c r="G266"/>
  <c r="G259"/>
  <c r="G257"/>
  <c r="G250"/>
  <c r="G243"/>
  <c r="G241"/>
  <c r="G234"/>
  <c r="G227"/>
  <c r="G225"/>
  <c r="G218"/>
  <c r="G211"/>
  <c r="G209"/>
  <c r="G202"/>
  <c r="G195"/>
  <c r="G193"/>
  <c r="G186"/>
  <c r="G179"/>
  <c r="G177"/>
  <c r="G170"/>
  <c r="G163"/>
  <c r="G161"/>
  <c r="G154"/>
  <c r="G147"/>
  <c r="G145"/>
  <c r="G138"/>
  <c r="G131"/>
  <c r="G129"/>
  <c r="G122"/>
  <c r="G115"/>
  <c r="G113"/>
  <c r="G106"/>
  <c r="G301"/>
  <c r="G294"/>
  <c r="G287"/>
  <c r="G285"/>
  <c r="G278"/>
  <c r="G271"/>
  <c r="G269"/>
  <c r="G262"/>
  <c r="G255"/>
  <c r="G253"/>
  <c r="G246"/>
  <c r="G239"/>
  <c r="G237"/>
  <c r="G230"/>
  <c r="G223"/>
  <c r="G221"/>
  <c r="G214"/>
  <c r="G207"/>
  <c r="G205"/>
  <c r="G198"/>
  <c r="G191"/>
  <c r="G189"/>
  <c r="G182"/>
  <c r="G175"/>
  <c r="G173"/>
  <c r="G166"/>
  <c r="G159"/>
  <c r="G157"/>
  <c r="G150"/>
  <c r="G143"/>
  <c r="G141"/>
  <c r="G134"/>
  <c r="G127"/>
  <c r="G125"/>
  <c r="G118"/>
  <c r="G111"/>
  <c r="G109"/>
  <c r="G102"/>
  <c r="E33"/>
  <c r="E36"/>
  <c r="E38"/>
  <c r="E40"/>
  <c r="E42"/>
  <c r="E44"/>
  <c r="E47"/>
  <c r="E48"/>
  <c r="E50"/>
  <c r="E52"/>
  <c r="E54"/>
  <c r="E56"/>
  <c r="E58"/>
  <c r="E60"/>
  <c r="E62"/>
  <c r="E64"/>
  <c r="E66"/>
  <c r="E68"/>
  <c r="E70"/>
  <c r="E73"/>
  <c r="E75"/>
  <c r="E76"/>
  <c r="E78"/>
  <c r="E79"/>
  <c r="E80"/>
  <c r="E82"/>
  <c r="E83"/>
  <c r="E84"/>
  <c r="E85"/>
  <c r="E86"/>
  <c r="E34"/>
  <c r="E35"/>
  <c r="E37"/>
  <c r="E39"/>
  <c r="E41"/>
  <c r="E43"/>
  <c r="E45"/>
  <c r="E46"/>
  <c r="E49"/>
  <c r="E51"/>
  <c r="E53"/>
  <c r="E55"/>
  <c r="E57"/>
  <c r="E59"/>
  <c r="E61"/>
  <c r="E63"/>
  <c r="E65"/>
  <c r="E67"/>
  <c r="E69"/>
  <c r="E71"/>
  <c r="E72"/>
  <c r="E74"/>
  <c r="E77"/>
  <c r="E81"/>
  <c r="C12" i="3"/>
  <c r="D12" s="1"/>
  <c r="D11"/>
  <c r="D6"/>
  <c r="D4"/>
  <c r="C3"/>
  <c r="E4" s="1"/>
  <c r="F4" s="1"/>
  <c r="E9"/>
  <c r="F9" s="1"/>
  <c r="D26" s="1"/>
  <c r="E11"/>
  <c r="F11" s="1"/>
  <c r="D21"/>
  <c r="D22"/>
  <c r="D23"/>
  <c r="E6"/>
  <c r="F6" s="1"/>
  <c r="D9"/>
  <c r="E86" i="7"/>
  <c r="E84"/>
  <c r="E82"/>
  <c r="E80"/>
  <c r="E78"/>
  <c r="E76"/>
  <c r="E74"/>
  <c r="E72"/>
  <c r="E70"/>
  <c r="E68"/>
  <c r="E66"/>
  <c r="E64"/>
  <c r="E62"/>
  <c r="E60"/>
  <c r="E58"/>
  <c r="E56"/>
  <c r="E54"/>
  <c r="E52"/>
  <c r="E50"/>
  <c r="E48"/>
  <c r="E46"/>
  <c r="E44"/>
  <c r="E42"/>
  <c r="E40"/>
  <c r="E38"/>
  <c r="E36"/>
  <c r="E34"/>
  <c r="E85"/>
  <c r="E83"/>
  <c r="E81"/>
  <c r="E79"/>
  <c r="E77"/>
  <c r="E75"/>
  <c r="E73"/>
  <c r="E71"/>
  <c r="E69"/>
  <c r="E67"/>
  <c r="E65"/>
  <c r="E63"/>
  <c r="E61"/>
  <c r="E59"/>
  <c r="E57"/>
  <c r="E55"/>
  <c r="E53"/>
  <c r="E51"/>
  <c r="E49"/>
  <c r="E47"/>
  <c r="E45"/>
  <c r="E43"/>
  <c r="E41"/>
  <c r="E39"/>
  <c r="E37"/>
  <c r="E35"/>
  <c r="E33"/>
  <c r="E28"/>
  <c r="E86" i="6"/>
  <c r="E84"/>
  <c r="E82"/>
  <c r="E80"/>
  <c r="E78"/>
  <c r="E76"/>
  <c r="E74"/>
  <c r="E72"/>
  <c r="E70"/>
  <c r="E68"/>
  <c r="E66"/>
  <c r="E64"/>
  <c r="E62"/>
  <c r="E60"/>
  <c r="E58"/>
  <c r="E56"/>
  <c r="E54"/>
  <c r="E52"/>
  <c r="E50"/>
  <c r="E48"/>
  <c r="E46"/>
  <c r="E44"/>
  <c r="E42"/>
  <c r="E40"/>
  <c r="E38"/>
  <c r="E36"/>
  <c r="E34"/>
  <c r="E85"/>
  <c r="E83"/>
  <c r="E81"/>
  <c r="E79"/>
  <c r="E77"/>
  <c r="E75"/>
  <c r="E73"/>
  <c r="E71"/>
  <c r="E69"/>
  <c r="E67"/>
  <c r="E65"/>
  <c r="E63"/>
  <c r="E61"/>
  <c r="E59"/>
  <c r="E57"/>
  <c r="E55"/>
  <c r="E53"/>
  <c r="E51"/>
  <c r="E49"/>
  <c r="E47"/>
  <c r="E45"/>
  <c r="E43"/>
  <c r="E41"/>
  <c r="E39"/>
  <c r="E37"/>
  <c r="E35"/>
  <c r="E33"/>
  <c r="E28"/>
  <c r="E28" i="5"/>
  <c r="E86"/>
  <c r="E84"/>
  <c r="E82"/>
  <c r="E80"/>
  <c r="E78"/>
  <c r="E76"/>
  <c r="E74"/>
  <c r="E72"/>
  <c r="E70"/>
  <c r="E68"/>
  <c r="E66"/>
  <c r="E64"/>
  <c r="E62"/>
  <c r="E60"/>
  <c r="E58"/>
  <c r="E56"/>
  <c r="E54"/>
  <c r="E52"/>
  <c r="E50"/>
  <c r="E48"/>
  <c r="E46"/>
  <c r="E44"/>
  <c r="E42"/>
  <c r="E40"/>
  <c r="E38"/>
  <c r="E36"/>
  <c r="E34"/>
  <c r="E85"/>
  <c r="E83"/>
  <c r="E81"/>
  <c r="E79"/>
  <c r="E77"/>
  <c r="E75"/>
  <c r="E73"/>
  <c r="E71"/>
  <c r="E69"/>
  <c r="E67"/>
  <c r="E65"/>
  <c r="E63"/>
  <c r="E61"/>
  <c r="E59"/>
  <c r="E57"/>
  <c r="E55"/>
  <c r="E53"/>
  <c r="E51"/>
  <c r="E49"/>
  <c r="E47"/>
  <c r="E45"/>
  <c r="E43"/>
  <c r="E41"/>
  <c r="E39"/>
  <c r="E37"/>
  <c r="E35"/>
  <c r="E33"/>
  <c r="E86" i="4"/>
  <c r="E84"/>
  <c r="E82"/>
  <c r="E80"/>
  <c r="E78"/>
  <c r="E76"/>
  <c r="E74"/>
  <c r="E72"/>
  <c r="E70"/>
  <c r="E68"/>
  <c r="E66"/>
  <c r="E64"/>
  <c r="E62"/>
  <c r="E60"/>
  <c r="E58"/>
  <c r="E56"/>
  <c r="E54"/>
  <c r="E52"/>
  <c r="E50"/>
  <c r="E48"/>
  <c r="E46"/>
  <c r="E44"/>
  <c r="E42"/>
  <c r="E40"/>
  <c r="E38"/>
  <c r="E36"/>
  <c r="E34"/>
  <c r="E85"/>
  <c r="E83"/>
  <c r="E81"/>
  <c r="E79"/>
  <c r="E77"/>
  <c r="E75"/>
  <c r="E73"/>
  <c r="E71"/>
  <c r="E69"/>
  <c r="E67"/>
  <c r="E65"/>
  <c r="E63"/>
  <c r="E61"/>
  <c r="E59"/>
  <c r="E57"/>
  <c r="E55"/>
  <c r="E53"/>
  <c r="E51"/>
  <c r="E49"/>
  <c r="E47"/>
  <c r="E45"/>
  <c r="E43"/>
  <c r="E41"/>
  <c r="E39"/>
  <c r="E37"/>
  <c r="E35"/>
  <c r="E33"/>
  <c r="E28"/>
  <c r="E86" i="2"/>
  <c r="E84"/>
  <c r="E82"/>
  <c r="E80"/>
  <c r="E78"/>
  <c r="E76"/>
  <c r="E74"/>
  <c r="E72"/>
  <c r="E70"/>
  <c r="E68"/>
  <c r="E66"/>
  <c r="E64"/>
  <c r="E62"/>
  <c r="E60"/>
  <c r="E58"/>
  <c r="E56"/>
  <c r="E54"/>
  <c r="E52"/>
  <c r="E50"/>
  <c r="E48"/>
  <c r="E46"/>
  <c r="E44"/>
  <c r="E42"/>
  <c r="E40"/>
  <c r="E38"/>
  <c r="E36"/>
  <c r="E34"/>
  <c r="E85"/>
  <c r="E83"/>
  <c r="E81"/>
  <c r="E79"/>
  <c r="E77"/>
  <c r="E75"/>
  <c r="E73"/>
  <c r="E71"/>
  <c r="E69"/>
  <c r="E67"/>
  <c r="E65"/>
  <c r="E63"/>
  <c r="E61"/>
  <c r="E59"/>
  <c r="E57"/>
  <c r="E55"/>
  <c r="E53"/>
  <c r="E51"/>
  <c r="E49"/>
  <c r="E47"/>
  <c r="E45"/>
  <c r="E43"/>
  <c r="E41"/>
  <c r="E39"/>
  <c r="E37"/>
  <c r="E35"/>
  <c r="E33"/>
  <c r="E28"/>
  <c r="C29" i="1"/>
  <c r="D30" i="3" l="1"/>
  <c r="D31"/>
  <c r="E12"/>
  <c r="F12" s="1"/>
  <c r="D33"/>
  <c r="D3"/>
  <c r="D19"/>
  <c r="D18"/>
  <c r="D20"/>
  <c r="D25"/>
  <c r="E28" i="1"/>
  <c r="D16" i="3" l="1"/>
  <c r="D17"/>
</calcChain>
</file>

<file path=xl/sharedStrings.xml><?xml version="1.0" encoding="utf-8"?>
<sst xmlns="http://schemas.openxmlformats.org/spreadsheetml/2006/main" count="3069" uniqueCount="120">
  <si>
    <t>irr_area</t>
  </si>
  <si>
    <t>Depleation</t>
  </si>
  <si>
    <t>ft/ac/yr</t>
  </si>
  <si>
    <t>ac</t>
  </si>
  <si>
    <t>ft^3/d</t>
  </si>
  <si>
    <t>ac-ft/y</t>
  </si>
  <si>
    <t>reach</t>
  </si>
  <si>
    <t>cf/d gain</t>
  </si>
  <si>
    <t>cfs gain</t>
  </si>
  <si>
    <t>Entity</t>
  </si>
  <si>
    <t>Average Values by GW Entity</t>
  </si>
  <si>
    <t>Total</t>
  </si>
  <si>
    <t>ET</t>
  </si>
  <si>
    <t>CIR</t>
  </si>
  <si>
    <t>Recharge</t>
  </si>
  <si>
    <t>Acres</t>
  </si>
  <si>
    <t>Sprinkler</t>
  </si>
  <si>
    <t>Application</t>
  </si>
  <si>
    <t>Efficiency</t>
  </si>
  <si>
    <t>Pumping</t>
  </si>
  <si>
    <t>(af)</t>
  </si>
  <si>
    <t>(%)</t>
  </si>
  <si>
    <t>Rate</t>
  </si>
  <si>
    <t>(inches)</t>
  </si>
  <si>
    <t>IEGW501</t>
  </si>
  <si>
    <t>IEGW502</t>
  </si>
  <si>
    <t>IEGW503</t>
  </si>
  <si>
    <t>IEGW504</t>
  </si>
  <si>
    <t>IEGW505</t>
  </si>
  <si>
    <t>IEGW506</t>
  </si>
  <si>
    <t>IEGW507</t>
  </si>
  <si>
    <t>IEGW508</t>
  </si>
  <si>
    <t>IEGW509</t>
  </si>
  <si>
    <t>IEGW600</t>
  </si>
  <si>
    <t xml:space="preserve">Total </t>
  </si>
  <si>
    <t>BANCROFT</t>
  </si>
  <si>
    <t>D030013</t>
  </si>
  <si>
    <t>D031013</t>
  </si>
  <si>
    <t>D031014</t>
  </si>
  <si>
    <t>D032013</t>
  </si>
  <si>
    <t>D032014</t>
  </si>
  <si>
    <t>D033013</t>
  </si>
  <si>
    <t>D033014</t>
  </si>
  <si>
    <t>D034014</t>
  </si>
  <si>
    <t>D035014</t>
  </si>
  <si>
    <t>D036014</t>
  </si>
  <si>
    <t>MALAD</t>
  </si>
  <si>
    <t>D037014</t>
  </si>
  <si>
    <t>BIRCH</t>
  </si>
  <si>
    <t>D038014</t>
  </si>
  <si>
    <t>BIGSP</t>
  </si>
  <si>
    <t>D040013</t>
  </si>
  <si>
    <t>D040014</t>
  </si>
  <si>
    <t>THREESP</t>
  </si>
  <si>
    <t>TUCKER</t>
  </si>
  <si>
    <t>RANGEN</t>
  </si>
  <si>
    <t>NTLFSHH</t>
  </si>
  <si>
    <t>THOUSAND</t>
  </si>
  <si>
    <t>D045011</t>
  </si>
  <si>
    <t>D045012</t>
  </si>
  <si>
    <t>SAND</t>
  </si>
  <si>
    <t>D047011</t>
  </si>
  <si>
    <t>BOX</t>
  </si>
  <si>
    <t>BANBURY</t>
  </si>
  <si>
    <t>ASH_REX</t>
  </si>
  <si>
    <t>BRIGGS</t>
  </si>
  <si>
    <t>HEISE_SHEL</t>
  </si>
  <si>
    <t>CLEARLK</t>
  </si>
  <si>
    <t>D050014</t>
  </si>
  <si>
    <t>D051014</t>
  </si>
  <si>
    <t>NIAGARA</t>
  </si>
  <si>
    <t>CRYSTAL</t>
  </si>
  <si>
    <t>D057020</t>
  </si>
  <si>
    <t>D058020</t>
  </si>
  <si>
    <t>ELISON</t>
  </si>
  <si>
    <t>D059021</t>
  </si>
  <si>
    <t>D059022</t>
  </si>
  <si>
    <t>D061023</t>
  </si>
  <si>
    <t>D062023</t>
  </si>
  <si>
    <t>BLUELK</t>
  </si>
  <si>
    <t>D064026</t>
  </si>
  <si>
    <t>D065027</t>
  </si>
  <si>
    <t>DEVILC</t>
  </si>
  <si>
    <t>DEVILW</t>
  </si>
  <si>
    <t>D068029</t>
  </si>
  <si>
    <t>D069029</t>
  </si>
  <si>
    <t>D070030</t>
  </si>
  <si>
    <t>SHELNRBLKF</t>
  </si>
  <si>
    <t>NRBLKFMIN</t>
  </si>
  <si>
    <t>Total non-base flow</t>
  </si>
  <si>
    <t>ac/cfs to Reach</t>
  </si>
  <si>
    <t>Rangen</t>
  </si>
  <si>
    <t>CFS</t>
  </si>
  <si>
    <t>Trim Line</t>
  </si>
  <si>
    <t>Model Boundary</t>
  </si>
  <si>
    <t>Common Ground Water</t>
  </si>
  <si>
    <t>CGW 1% trim line</t>
  </si>
  <si>
    <t>CGW 5% trim line</t>
  </si>
  <si>
    <t>CGW 2% trim line</t>
  </si>
  <si>
    <t>CGW 10% trim line</t>
  </si>
  <si>
    <t>ac/cfs</t>
  </si>
  <si>
    <t>CGW 3.5% trim line</t>
  </si>
  <si>
    <t>CGW 1.5% trim line</t>
  </si>
  <si>
    <t>CGW 0.2% trim line</t>
  </si>
  <si>
    <t>CGW 1.7% trim line</t>
  </si>
  <si>
    <t>MKMOD81 output</t>
  </si>
  <si>
    <t>Modflow output</t>
  </si>
  <si>
    <t>m</t>
  </si>
  <si>
    <t>b</t>
  </si>
  <si>
    <t>cfs @ spg</t>
  </si>
  <si>
    <t>curtailed ac</t>
  </si>
  <si>
    <t>cfS</t>
  </si>
  <si>
    <t>cfD</t>
  </si>
  <si>
    <t>Date</t>
  </si>
  <si>
    <t>Reach</t>
  </si>
  <si>
    <t>% ss</t>
  </si>
  <si>
    <t>date</t>
  </si>
  <si>
    <t>cfs</t>
  </si>
  <si>
    <t>time</t>
  </si>
  <si>
    <t>cf/day</t>
  </si>
</sst>
</file>

<file path=xl/styles.xml><?xml version="1.0" encoding="utf-8"?>
<styleSheet xmlns="http://schemas.openxmlformats.org/spreadsheetml/2006/main">
  <numFmts count="1">
    <numFmt numFmtId="164" formatCode="0.0"/>
  </numFmts>
  <fonts count="2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/>
    <xf numFmtId="0" fontId="5" fillId="0" borderId="0" applyNumberFormat="0" applyFill="0" applyBorder="0" applyAlignment="0" applyProtection="0"/>
    <xf numFmtId="0" fontId="6" fillId="0" borderId="8" applyNumberFormat="0" applyFill="0" applyAlignment="0" applyProtection="0"/>
    <xf numFmtId="0" fontId="7" fillId="0" borderId="9" applyNumberFormat="0" applyFill="0" applyAlignment="0" applyProtection="0"/>
    <xf numFmtId="0" fontId="8" fillId="0" borderId="10" applyNumberFormat="0" applyFill="0" applyAlignment="0" applyProtection="0"/>
    <xf numFmtId="0" fontId="8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0" applyNumberFormat="0" applyBorder="0" applyAlignment="0" applyProtection="0"/>
    <xf numFmtId="0" fontId="12" fillId="6" borderId="11" applyNumberFormat="0" applyAlignment="0" applyProtection="0"/>
    <xf numFmtId="0" fontId="13" fillId="7" borderId="12" applyNumberFormat="0" applyAlignment="0" applyProtection="0"/>
    <xf numFmtId="0" fontId="14" fillId="7" borderId="11" applyNumberFormat="0" applyAlignment="0" applyProtection="0"/>
    <xf numFmtId="0" fontId="15" fillId="0" borderId="13" applyNumberFormat="0" applyFill="0" applyAlignment="0" applyProtection="0"/>
    <xf numFmtId="0" fontId="16" fillId="8" borderId="14" applyNumberFormat="0" applyAlignment="0" applyProtection="0"/>
    <xf numFmtId="0" fontId="17" fillId="0" borderId="0" applyNumberFormat="0" applyFill="0" applyBorder="0" applyAlignment="0" applyProtection="0"/>
    <xf numFmtId="0" fontId="4" fillId="9" borderId="15" applyNumberFormat="0" applyFont="0" applyAlignment="0" applyProtection="0"/>
    <xf numFmtId="0" fontId="18" fillId="0" borderId="0" applyNumberFormat="0" applyFill="0" applyBorder="0" applyAlignment="0" applyProtection="0"/>
    <xf numFmtId="0" fontId="1" fillId="0" borderId="16" applyNumberFormat="0" applyFill="0" applyAlignment="0" applyProtection="0"/>
    <xf numFmtId="0" fontId="19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19" fillId="33" borderId="0" applyNumberFormat="0" applyBorder="0" applyAlignment="0" applyProtection="0"/>
  </cellStyleXfs>
  <cellXfs count="71">
    <xf numFmtId="0" fontId="0" fillId="0" borderId="0" xfId="0"/>
    <xf numFmtId="0" fontId="2" fillId="0" borderId="0" xfId="1"/>
    <xf numFmtId="15" fontId="2" fillId="0" borderId="0" xfId="1" applyNumberFormat="1"/>
    <xf numFmtId="0" fontId="3" fillId="0" borderId="0" xfId="1" applyFont="1" applyAlignment="1">
      <alignment horizontal="center"/>
    </xf>
    <xf numFmtId="3" fontId="2" fillId="0" borderId="0" xfId="1" applyNumberFormat="1"/>
    <xf numFmtId="0" fontId="2" fillId="0" borderId="0" xfId="1" applyAlignment="1">
      <alignment horizontal="center"/>
    </xf>
    <xf numFmtId="0" fontId="2" fillId="0" borderId="0" xfId="1" applyAlignment="1">
      <alignment horizontal="right"/>
    </xf>
    <xf numFmtId="2" fontId="2" fillId="0" borderId="0" xfId="1" applyNumberFormat="1" applyAlignment="1">
      <alignment horizontal="right"/>
    </xf>
    <xf numFmtId="0" fontId="0" fillId="0" borderId="5" xfId="0" applyFill="1" applyBorder="1" applyAlignment="1">
      <alignment horizontal="left" wrapText="1"/>
    </xf>
    <xf numFmtId="0" fontId="2" fillId="0" borderId="0" xfId="1" applyNumberFormat="1"/>
    <xf numFmtId="3" fontId="0" fillId="0" borderId="0" xfId="0" applyNumberFormat="1"/>
    <xf numFmtId="11" fontId="0" fillId="0" borderId="0" xfId="0" applyNumberFormat="1"/>
    <xf numFmtId="2" fontId="0" fillId="0" borderId="0" xfId="0" applyNumberFormat="1"/>
    <xf numFmtId="2" fontId="0" fillId="2" borderId="0" xfId="0" applyNumberFormat="1" applyFill="1"/>
    <xf numFmtId="3" fontId="0" fillId="2" borderId="0" xfId="0" applyNumberFormat="1" applyFill="1"/>
    <xf numFmtId="0" fontId="3" fillId="0" borderId="0" xfId="1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3" fontId="0" fillId="0" borderId="0" xfId="0" applyNumberFormat="1" applyFill="1"/>
    <xf numFmtId="3" fontId="0" fillId="0" borderId="0" xfId="0" applyNumberFormat="1" applyFont="1" applyFill="1"/>
    <xf numFmtId="0" fontId="0" fillId="0" borderId="0" xfId="0" applyNumberFormat="1"/>
    <xf numFmtId="0" fontId="0" fillId="0" borderId="0" xfId="0"/>
    <xf numFmtId="0" fontId="0" fillId="0" borderId="7" xfId="0" applyBorder="1" applyAlignment="1">
      <alignment horizontal="right" wrapText="1"/>
    </xf>
    <xf numFmtId="0" fontId="0" fillId="0" borderId="7" xfId="0" applyBorder="1" applyAlignment="1">
      <alignment horizontal="left" wrapText="1"/>
    </xf>
    <xf numFmtId="0" fontId="0" fillId="0" borderId="0" xfId="0" applyFill="1"/>
    <xf numFmtId="1" fontId="0" fillId="0" borderId="0" xfId="0" applyNumberFormat="1"/>
    <xf numFmtId="0" fontId="1" fillId="0" borderId="18" xfId="0" applyFont="1" applyBorder="1" applyAlignment="1">
      <alignment horizontal="center"/>
    </xf>
    <xf numFmtId="0" fontId="0" fillId="0" borderId="18" xfId="0" applyBorder="1"/>
    <xf numFmtId="3" fontId="0" fillId="0" borderId="18" xfId="0" applyNumberFormat="1" applyBorder="1"/>
    <xf numFmtId="2" fontId="0" fillId="0" borderId="18" xfId="0" applyNumberFormat="1" applyBorder="1"/>
    <xf numFmtId="0" fontId="20" fillId="0" borderId="18" xfId="0" applyFont="1" applyBorder="1"/>
    <xf numFmtId="0" fontId="20" fillId="0" borderId="18" xfId="0" applyFont="1" applyBorder="1" applyAlignment="1">
      <alignment horizontal="center"/>
    </xf>
    <xf numFmtId="1" fontId="0" fillId="0" borderId="18" xfId="0" applyNumberFormat="1" applyBorder="1"/>
    <xf numFmtId="0" fontId="0" fillId="0" borderId="18" xfId="0" applyNumberFormat="1" applyBorder="1"/>
    <xf numFmtId="14" fontId="0" fillId="0" borderId="0" xfId="0" applyNumberFormat="1"/>
    <xf numFmtId="10" fontId="0" fillId="0" borderId="0" xfId="0" applyNumberFormat="1"/>
    <xf numFmtId="21" fontId="0" fillId="0" borderId="0" xfId="0" applyNumberFormat="1"/>
    <xf numFmtId="0" fontId="3" fillId="0" borderId="0" xfId="1" applyNumberFormat="1" applyFont="1" applyAlignment="1">
      <alignment horizontal="center" vertical="center" wrapText="1"/>
    </xf>
    <xf numFmtId="0" fontId="0" fillId="0" borderId="0" xfId="0" applyNumberFormat="1" applyFill="1"/>
    <xf numFmtId="0" fontId="0" fillId="2" borderId="0" xfId="0" applyNumberFormat="1" applyFill="1"/>
    <xf numFmtId="0" fontId="0" fillId="0" borderId="0" xfId="0" applyNumberFormat="1" applyFont="1" applyFill="1"/>
    <xf numFmtId="0" fontId="0" fillId="2" borderId="0" xfId="0" applyFill="1"/>
    <xf numFmtId="14" fontId="0" fillId="2" borderId="0" xfId="0" applyNumberFormat="1" applyFill="1"/>
    <xf numFmtId="21" fontId="0" fillId="2" borderId="0" xfId="0" applyNumberFormat="1" applyFill="1"/>
    <xf numFmtId="10" fontId="0" fillId="2" borderId="0" xfId="0" applyNumberFormat="1" applyFill="1"/>
    <xf numFmtId="14" fontId="0" fillId="0" borderId="0" xfId="0" applyNumberFormat="1" applyFill="1"/>
    <xf numFmtId="21" fontId="0" fillId="0" borderId="0" xfId="0" applyNumberFormat="1" applyFill="1"/>
    <xf numFmtId="10" fontId="0" fillId="0" borderId="0" xfId="0" applyNumberFormat="1" applyFill="1"/>
    <xf numFmtId="0" fontId="1" fillId="0" borderId="1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20" fillId="0" borderId="19" xfId="0" applyFont="1" applyBorder="1" applyAlignment="1">
      <alignment horizontal="center"/>
    </xf>
    <xf numFmtId="0" fontId="20" fillId="0" borderId="20" xfId="0" applyFont="1" applyBorder="1" applyAlignment="1">
      <alignment horizontal="center"/>
    </xf>
    <xf numFmtId="0" fontId="20" fillId="0" borderId="2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0" fillId="0" borderId="17" xfId="0" applyBorder="1" applyAlignment="1">
      <alignment horizontal="center"/>
    </xf>
    <xf numFmtId="0" fontId="2" fillId="0" borderId="0" xfId="1" applyAlignment="1">
      <alignment horizontal="center"/>
    </xf>
    <xf numFmtId="164" fontId="0" fillId="0" borderId="0" xfId="0" applyNumberFormat="1"/>
    <xf numFmtId="164" fontId="0" fillId="0" borderId="0" xfId="0" applyNumberFormat="1" applyFill="1"/>
    <xf numFmtId="164" fontId="0" fillId="2" borderId="0" xfId="0" applyNumberFormat="1" applyFill="1"/>
    <xf numFmtId="4" fontId="0" fillId="0" borderId="0" xfId="0" applyNumberFormat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1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scatterChart>
        <c:scatterStyle val="lineMarker"/>
        <c:ser>
          <c:idx val="0"/>
          <c:order val="0"/>
          <c:dLbls>
            <c:dLbl>
              <c:idx val="0"/>
              <c:layout>
                <c:manualLayout>
                  <c:x val="-8.8188961797348572E-2"/>
                  <c:y val="-3.6363636363636362E-2"/>
                </c:manualLayout>
              </c:layout>
              <c:tx>
                <c:rich>
                  <a:bodyPr/>
                  <a:lstStyle/>
                  <a:p>
                    <a:r>
                      <a:rPr lang="en-US" sz="1000" b="0" i="0" u="none" strike="noStrike" baseline="0"/>
                      <a:t>Model Boundary </a:t>
                    </a:r>
                    <a:endParaRPr lang="en-US"/>
                  </a:p>
                </c:rich>
              </c:tx>
              <c:showVal val="1"/>
            </c:dLbl>
            <c:dLbl>
              <c:idx val="1"/>
              <c:layout>
                <c:manualLayout>
                  <c:x val="-1.0498685928255784E-2"/>
                  <c:y val="2.9090909090909091E-2"/>
                </c:manualLayout>
              </c:layout>
              <c:tx>
                <c:rich>
                  <a:bodyPr/>
                  <a:lstStyle/>
                  <a:p>
                    <a:r>
                      <a:rPr lang="en-US" sz="1000" b="0" i="0" u="none" strike="noStrike" baseline="0"/>
                      <a:t>Common Ground Water </a:t>
                    </a:r>
                    <a:endParaRPr lang="en-US"/>
                  </a:p>
                </c:rich>
              </c:tx>
              <c:showVal val="1"/>
            </c:dLbl>
            <c:dLbl>
              <c:idx val="2"/>
              <c:layout>
                <c:manualLayout>
                  <c:x val="-4.1994743713023135E-3"/>
                  <c:y val="2.181818181818182E-2"/>
                </c:manualLayout>
              </c:layout>
              <c:tx>
                <c:rich>
                  <a:bodyPr/>
                  <a:lstStyle/>
                  <a:p>
                    <a:r>
                      <a:rPr lang="en-US" sz="1000" b="0" i="0" u="none" strike="noStrike" baseline="0"/>
                      <a:t>CGW 0.2% trim line </a:t>
                    </a:r>
                    <a:endParaRPr lang="en-US"/>
                  </a:p>
                </c:rich>
              </c:tx>
              <c:showVal val="1"/>
            </c:dLbl>
            <c:dLbl>
              <c:idx val="3"/>
              <c:layout>
                <c:manualLayout>
                  <c:x val="-0.17637792359469714"/>
                  <c:y val="-1.9393939393939446E-2"/>
                </c:manualLayout>
              </c:layout>
              <c:tx>
                <c:rich>
                  <a:bodyPr/>
                  <a:lstStyle/>
                  <a:p>
                    <a:r>
                      <a:rPr lang="en-US" sz="1000" b="0" i="0" u="none" strike="noStrike" baseline="0"/>
                      <a:t>CGW 1% trim line </a:t>
                    </a:r>
                    <a:endParaRPr lang="en-US"/>
                  </a:p>
                </c:rich>
              </c:tx>
              <c:showVal val="1"/>
            </c:dLbl>
            <c:dLbl>
              <c:idx val="4"/>
              <c:layout>
                <c:manualLayout>
                  <c:x val="-1.0498685928255784E-2"/>
                  <c:y val="2.181818181818182E-2"/>
                </c:manualLayout>
              </c:layout>
              <c:tx>
                <c:rich>
                  <a:bodyPr/>
                  <a:lstStyle/>
                  <a:p>
                    <a:r>
                      <a:rPr lang="en-US" sz="1000" b="0" i="0" u="none" strike="noStrike" baseline="0"/>
                      <a:t>CGW 1.5% trim line </a:t>
                    </a:r>
                    <a:endParaRPr lang="en-US"/>
                  </a:p>
                </c:rich>
              </c:tx>
              <c:showVal val="1"/>
            </c:dLbl>
            <c:dLbl>
              <c:idx val="5"/>
              <c:layout>
                <c:manualLayout>
                  <c:x val="-6.2992115569534823E-3"/>
                  <c:y val="1.9393748508709101E-2"/>
                </c:manualLayout>
              </c:layout>
              <c:tx>
                <c:rich>
                  <a:bodyPr/>
                  <a:lstStyle/>
                  <a:p>
                    <a:r>
                      <a:rPr lang="en-US" sz="1000" b="0" i="0" u="none" strike="noStrike" baseline="0"/>
                      <a:t>CGW 1.7% trim line </a:t>
                    </a:r>
                    <a:endParaRPr lang="en-US"/>
                  </a:p>
                </c:rich>
              </c:tx>
              <c:showVal val="1"/>
            </c:dLbl>
            <c:dLbl>
              <c:idx val="6"/>
              <c:layout>
                <c:manualLayout>
                  <c:x val="-4.1994743713023135E-3"/>
                  <c:y val="1.9393939393939446E-2"/>
                </c:manualLayout>
              </c:layout>
              <c:tx>
                <c:rich>
                  <a:bodyPr/>
                  <a:lstStyle/>
                  <a:p>
                    <a:r>
                      <a:rPr lang="en-US" sz="1000" b="0" i="0" u="none" strike="noStrike" baseline="0"/>
                      <a:t>CGW 2% trim line </a:t>
                    </a:r>
                    <a:endParaRPr lang="en-US"/>
                  </a:p>
                </c:rich>
              </c:tx>
              <c:showVal val="1"/>
            </c:dLbl>
            <c:dLbl>
              <c:idx val="7"/>
              <c:layout>
                <c:manualLayout>
                  <c:x val="-6.2992115569534823E-3"/>
                  <c:y val="1.4545454545454545E-2"/>
                </c:manualLayout>
              </c:layout>
              <c:tx>
                <c:rich>
                  <a:bodyPr/>
                  <a:lstStyle/>
                  <a:p>
                    <a:r>
                      <a:rPr lang="en-US" sz="1000" b="0" i="0" u="none" strike="noStrike" baseline="0"/>
                      <a:t>CGW 3.5% trim line </a:t>
                    </a:r>
                    <a:endParaRPr lang="en-US"/>
                  </a:p>
                </c:rich>
              </c:tx>
              <c:showVal val="1"/>
            </c:dLbl>
            <c:dLbl>
              <c:idx val="8"/>
              <c:layout>
                <c:manualLayout>
                  <c:x val="-1.0498851261892487E-2"/>
                  <c:y val="1.6969696969696971E-2"/>
                </c:manualLayout>
              </c:layout>
              <c:tx>
                <c:rich>
                  <a:bodyPr/>
                  <a:lstStyle/>
                  <a:p>
                    <a:r>
                      <a:rPr lang="en-US" sz="1000" b="0" i="0" u="none" strike="noStrike" baseline="0"/>
                      <a:t>CGW 5% trim line </a:t>
                    </a:r>
                    <a:endParaRPr lang="en-US"/>
                  </a:p>
                </c:rich>
              </c:tx>
              <c:showVal val="1"/>
            </c:dLbl>
            <c:dLbl>
              <c:idx val="9"/>
              <c:layout>
                <c:manualLayout>
                  <c:x val="-4.1994743713022944E-3"/>
                  <c:y val="-1.4545454545454545E-2"/>
                </c:manualLayout>
              </c:layout>
              <c:tx>
                <c:rich>
                  <a:bodyPr/>
                  <a:lstStyle/>
                  <a:p>
                    <a:r>
                      <a:rPr lang="en-US" sz="1000" b="0" i="0" u="none" strike="noStrike" baseline="0"/>
                      <a:t>CGW 10% trim line </a:t>
                    </a:r>
                    <a:endParaRPr lang="en-US"/>
                  </a:p>
                </c:rich>
              </c:tx>
              <c:showVal val="1"/>
            </c:dLbl>
            <c:showVal val="1"/>
          </c:dLbls>
          <c:xVal>
            <c:numRef>
              <c:f>chart!$B$3:$B$12</c:f>
              <c:numCache>
                <c:formatCode>#,##0</c:formatCode>
                <c:ptCount val="10"/>
                <c:pt idx="0">
                  <c:v>565023</c:v>
                </c:pt>
                <c:pt idx="1">
                  <c:v>479199</c:v>
                </c:pt>
                <c:pt idx="2">
                  <c:v>258000</c:v>
                </c:pt>
                <c:pt idx="3">
                  <c:v>159584</c:v>
                </c:pt>
                <c:pt idx="4">
                  <c:v>152682</c:v>
                </c:pt>
                <c:pt idx="5">
                  <c:v>109594</c:v>
                </c:pt>
                <c:pt idx="6">
                  <c:v>66913</c:v>
                </c:pt>
                <c:pt idx="7">
                  <c:v>25429</c:v>
                </c:pt>
                <c:pt idx="8">
                  <c:v>11285</c:v>
                </c:pt>
                <c:pt idx="9">
                  <c:v>406</c:v>
                </c:pt>
              </c:numCache>
            </c:numRef>
          </c:xVal>
          <c:yVal>
            <c:numRef>
              <c:f>chart!$C$3:$C$12</c:f>
              <c:numCache>
                <c:formatCode>0.00</c:formatCode>
                <c:ptCount val="10"/>
                <c:pt idx="0">
                  <c:v>18.074074074074073</c:v>
                </c:pt>
                <c:pt idx="1">
                  <c:v>17.127430555555556</c:v>
                </c:pt>
                <c:pt idx="2">
                  <c:v>16.302199074074075</c:v>
                </c:pt>
                <c:pt idx="3">
                  <c:v>14.795266203703704</c:v>
                </c:pt>
                <c:pt idx="4">
                  <c:v>14.506562499999999</c:v>
                </c:pt>
                <c:pt idx="5">
                  <c:v>12.200787037037037</c:v>
                </c:pt>
                <c:pt idx="6">
                  <c:v>9.5542048611111117</c:v>
                </c:pt>
                <c:pt idx="7">
                  <c:v>5.7421099537037037</c:v>
                </c:pt>
                <c:pt idx="8">
                  <c:v>3.3527175925925925</c:v>
                </c:pt>
                <c:pt idx="9">
                  <c:v>0.19434421296296298</c:v>
                </c:pt>
              </c:numCache>
            </c:numRef>
          </c:yVal>
        </c:ser>
        <c:axId val="219260416"/>
        <c:axId val="219262336"/>
      </c:scatterChart>
      <c:valAx>
        <c:axId val="2192604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Curtailed Acres</a:t>
                </a:r>
              </a:p>
            </c:rich>
          </c:tx>
          <c:layout/>
        </c:title>
        <c:numFmt formatCode="#,##0" sourceLinked="1"/>
        <c:tickLblPos val="nextTo"/>
        <c:crossAx val="219262336"/>
        <c:crosses val="autoZero"/>
        <c:crossBetween val="midCat"/>
      </c:valAx>
      <c:valAx>
        <c:axId val="219262336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cfs to Target Reach</a:t>
                </a:r>
              </a:p>
            </c:rich>
          </c:tx>
          <c:layout/>
        </c:title>
        <c:numFmt formatCode="0.00" sourceLinked="1"/>
        <c:tickLblPos val="nextTo"/>
        <c:crossAx val="219260416"/>
        <c:crosses val="autoZero"/>
        <c:crossBetween val="midCat"/>
      </c:valAx>
    </c:plotArea>
    <c:plotVisOnly val="1"/>
  </c:chart>
  <c:printSettings>
    <c:headerFooter/>
    <c:pageMargins b="0.75000000000000211" l="0.70000000000000062" r="0.70000000000000062" t="0.75000000000000211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tx>
            <c:strRef>
              <c:f>Com_GW_2pc!$A$101</c:f>
              <c:strCache>
                <c:ptCount val="1"/>
                <c:pt idx="0">
                  <c:v>RANGEN</c:v>
                </c:pt>
              </c:strCache>
            </c:strRef>
          </c:tx>
          <c:marker>
            <c:symbol val="none"/>
          </c:marker>
          <c:xVal>
            <c:numRef>
              <c:f>Com_GW_2pc!$D$101:$D$301</c:f>
              <c:numCache>
                <c:formatCode>0.0</c:formatCode>
                <c:ptCount val="201"/>
                <c:pt idx="0">
                  <c:v>0</c:v>
                </c:pt>
                <c:pt idx="1">
                  <c:v>6.25E-2</c:v>
                </c:pt>
                <c:pt idx="2">
                  <c:v>0.1875</c:v>
                </c:pt>
                <c:pt idx="3">
                  <c:v>0.3125</c:v>
                </c:pt>
                <c:pt idx="4">
                  <c:v>0.4375</c:v>
                </c:pt>
                <c:pt idx="5">
                  <c:v>0.5625</c:v>
                </c:pt>
                <c:pt idx="6">
                  <c:v>0.6875</c:v>
                </c:pt>
                <c:pt idx="7">
                  <c:v>0.8125</c:v>
                </c:pt>
                <c:pt idx="8">
                  <c:v>0.9375</c:v>
                </c:pt>
                <c:pt idx="9">
                  <c:v>1.0625</c:v>
                </c:pt>
                <c:pt idx="10">
                  <c:v>1.1875</c:v>
                </c:pt>
                <c:pt idx="11">
                  <c:v>1.3125</c:v>
                </c:pt>
                <c:pt idx="12">
                  <c:v>1.4375</c:v>
                </c:pt>
                <c:pt idx="13">
                  <c:v>1.5625</c:v>
                </c:pt>
                <c:pt idx="14">
                  <c:v>1.6875</c:v>
                </c:pt>
                <c:pt idx="15">
                  <c:v>1.8125</c:v>
                </c:pt>
                <c:pt idx="16">
                  <c:v>1.9375</c:v>
                </c:pt>
                <c:pt idx="17">
                  <c:v>2.0625</c:v>
                </c:pt>
                <c:pt idx="18">
                  <c:v>2.1875</c:v>
                </c:pt>
                <c:pt idx="19">
                  <c:v>2.3125</c:v>
                </c:pt>
                <c:pt idx="20">
                  <c:v>2.4375</c:v>
                </c:pt>
                <c:pt idx="21">
                  <c:v>2.5625</c:v>
                </c:pt>
                <c:pt idx="22">
                  <c:v>2.6875</c:v>
                </c:pt>
                <c:pt idx="23">
                  <c:v>2.8125</c:v>
                </c:pt>
                <c:pt idx="24">
                  <c:v>2.9375</c:v>
                </c:pt>
                <c:pt idx="25">
                  <c:v>3.0625</c:v>
                </c:pt>
                <c:pt idx="26">
                  <c:v>3.1875</c:v>
                </c:pt>
                <c:pt idx="27">
                  <c:v>3.3125</c:v>
                </c:pt>
                <c:pt idx="28">
                  <c:v>3.4375</c:v>
                </c:pt>
                <c:pt idx="29">
                  <c:v>3.5625</c:v>
                </c:pt>
                <c:pt idx="30">
                  <c:v>3.6875</c:v>
                </c:pt>
                <c:pt idx="31">
                  <c:v>3.8125</c:v>
                </c:pt>
                <c:pt idx="32">
                  <c:v>3.9375</c:v>
                </c:pt>
                <c:pt idx="33">
                  <c:v>4.0625</c:v>
                </c:pt>
                <c:pt idx="34">
                  <c:v>4.1875</c:v>
                </c:pt>
                <c:pt idx="35">
                  <c:v>4.3125</c:v>
                </c:pt>
                <c:pt idx="36">
                  <c:v>4.4375</c:v>
                </c:pt>
                <c:pt idx="37">
                  <c:v>4.5625</c:v>
                </c:pt>
                <c:pt idx="38">
                  <c:v>4.6875</c:v>
                </c:pt>
                <c:pt idx="39">
                  <c:v>4.8125</c:v>
                </c:pt>
                <c:pt idx="40">
                  <c:v>4.9375</c:v>
                </c:pt>
                <c:pt idx="41">
                  <c:v>5.0625</c:v>
                </c:pt>
                <c:pt idx="42">
                  <c:v>5.1875</c:v>
                </c:pt>
                <c:pt idx="43">
                  <c:v>5.3125</c:v>
                </c:pt>
                <c:pt idx="44">
                  <c:v>5.4375</c:v>
                </c:pt>
                <c:pt idx="45">
                  <c:v>5.5625</c:v>
                </c:pt>
                <c:pt idx="46">
                  <c:v>5.6875</c:v>
                </c:pt>
                <c:pt idx="47">
                  <c:v>5.8125</c:v>
                </c:pt>
                <c:pt idx="48">
                  <c:v>5.9375</c:v>
                </c:pt>
                <c:pt idx="49">
                  <c:v>6.0625</c:v>
                </c:pt>
                <c:pt idx="50">
                  <c:v>6.1875</c:v>
                </c:pt>
                <c:pt idx="51">
                  <c:v>6.3125</c:v>
                </c:pt>
                <c:pt idx="52">
                  <c:v>6.4375</c:v>
                </c:pt>
                <c:pt idx="53">
                  <c:v>6.5625</c:v>
                </c:pt>
                <c:pt idx="54">
                  <c:v>6.6875</c:v>
                </c:pt>
                <c:pt idx="55">
                  <c:v>6.8125</c:v>
                </c:pt>
                <c:pt idx="56">
                  <c:v>6.9375</c:v>
                </c:pt>
                <c:pt idx="57">
                  <c:v>7.0625</c:v>
                </c:pt>
                <c:pt idx="58">
                  <c:v>7.1875</c:v>
                </c:pt>
                <c:pt idx="59">
                  <c:v>7.3125</c:v>
                </c:pt>
                <c:pt idx="60">
                  <c:v>7.4375</c:v>
                </c:pt>
                <c:pt idx="61">
                  <c:v>7.5625</c:v>
                </c:pt>
                <c:pt idx="62">
                  <c:v>7.6875</c:v>
                </c:pt>
                <c:pt idx="63">
                  <c:v>7.8125</c:v>
                </c:pt>
                <c:pt idx="64">
                  <c:v>7.9375</c:v>
                </c:pt>
                <c:pt idx="65">
                  <c:v>8.0625</c:v>
                </c:pt>
                <c:pt idx="66">
                  <c:v>8.1875</c:v>
                </c:pt>
                <c:pt idx="67">
                  <c:v>8.3125</c:v>
                </c:pt>
                <c:pt idx="68">
                  <c:v>8.4375</c:v>
                </c:pt>
                <c:pt idx="69">
                  <c:v>8.5625</c:v>
                </c:pt>
                <c:pt idx="70">
                  <c:v>8.6875</c:v>
                </c:pt>
                <c:pt idx="71">
                  <c:v>8.8125</c:v>
                </c:pt>
                <c:pt idx="72">
                  <c:v>8.9375</c:v>
                </c:pt>
                <c:pt idx="73">
                  <c:v>9.0625</c:v>
                </c:pt>
                <c:pt idx="74">
                  <c:v>9.1875</c:v>
                </c:pt>
                <c:pt idx="75">
                  <c:v>9.3125</c:v>
                </c:pt>
                <c:pt idx="76">
                  <c:v>9.4375</c:v>
                </c:pt>
                <c:pt idx="77">
                  <c:v>9.5625</c:v>
                </c:pt>
                <c:pt idx="78">
                  <c:v>9.6875</c:v>
                </c:pt>
                <c:pt idx="79">
                  <c:v>9.8125</c:v>
                </c:pt>
                <c:pt idx="80">
                  <c:v>9.9375</c:v>
                </c:pt>
                <c:pt idx="81">
                  <c:v>10.0625</c:v>
                </c:pt>
                <c:pt idx="82">
                  <c:v>10.1875</c:v>
                </c:pt>
                <c:pt idx="83">
                  <c:v>10.3125</c:v>
                </c:pt>
                <c:pt idx="84">
                  <c:v>10.4375</c:v>
                </c:pt>
                <c:pt idx="85">
                  <c:v>10.5625</c:v>
                </c:pt>
                <c:pt idx="86">
                  <c:v>10.6875</c:v>
                </c:pt>
                <c:pt idx="87">
                  <c:v>10.8125</c:v>
                </c:pt>
                <c:pt idx="88">
                  <c:v>10.9375</c:v>
                </c:pt>
                <c:pt idx="89">
                  <c:v>11.0625</c:v>
                </c:pt>
                <c:pt idx="90">
                  <c:v>11.1875</c:v>
                </c:pt>
                <c:pt idx="91">
                  <c:v>11.3125</c:v>
                </c:pt>
                <c:pt idx="92">
                  <c:v>11.4375</c:v>
                </c:pt>
                <c:pt idx="93">
                  <c:v>11.5625</c:v>
                </c:pt>
                <c:pt idx="94">
                  <c:v>11.6875</c:v>
                </c:pt>
                <c:pt idx="95">
                  <c:v>11.8125</c:v>
                </c:pt>
                <c:pt idx="96">
                  <c:v>11.9375</c:v>
                </c:pt>
                <c:pt idx="97">
                  <c:v>12.0625</c:v>
                </c:pt>
                <c:pt idx="98">
                  <c:v>12.1875</c:v>
                </c:pt>
                <c:pt idx="99">
                  <c:v>12.3125</c:v>
                </c:pt>
                <c:pt idx="100">
                  <c:v>12.4375</c:v>
                </c:pt>
                <c:pt idx="101">
                  <c:v>12.5625</c:v>
                </c:pt>
                <c:pt idx="102">
                  <c:v>12.6875</c:v>
                </c:pt>
                <c:pt idx="103">
                  <c:v>12.8125</c:v>
                </c:pt>
                <c:pt idx="104">
                  <c:v>12.9375</c:v>
                </c:pt>
                <c:pt idx="105">
                  <c:v>13.0625</c:v>
                </c:pt>
                <c:pt idx="106">
                  <c:v>13.1875</c:v>
                </c:pt>
                <c:pt idx="107">
                  <c:v>13.3125</c:v>
                </c:pt>
                <c:pt idx="108">
                  <c:v>13.4375</c:v>
                </c:pt>
                <c:pt idx="109">
                  <c:v>13.5625</c:v>
                </c:pt>
                <c:pt idx="110">
                  <c:v>13.6875</c:v>
                </c:pt>
                <c:pt idx="111">
                  <c:v>13.8125</c:v>
                </c:pt>
                <c:pt idx="112">
                  <c:v>13.9375</c:v>
                </c:pt>
                <c:pt idx="113">
                  <c:v>14.0625</c:v>
                </c:pt>
                <c:pt idx="114">
                  <c:v>14.1875</c:v>
                </c:pt>
                <c:pt idx="115">
                  <c:v>14.3125</c:v>
                </c:pt>
                <c:pt idx="116">
                  <c:v>14.4375</c:v>
                </c:pt>
                <c:pt idx="117">
                  <c:v>14.5625</c:v>
                </c:pt>
                <c:pt idx="118">
                  <c:v>14.6875</c:v>
                </c:pt>
                <c:pt idx="119">
                  <c:v>14.8125</c:v>
                </c:pt>
                <c:pt idx="120">
                  <c:v>14.9375</c:v>
                </c:pt>
                <c:pt idx="121">
                  <c:v>15.0625</c:v>
                </c:pt>
                <c:pt idx="122">
                  <c:v>15.1875</c:v>
                </c:pt>
                <c:pt idx="123">
                  <c:v>15.3125</c:v>
                </c:pt>
                <c:pt idx="124">
                  <c:v>15.4375</c:v>
                </c:pt>
                <c:pt idx="125">
                  <c:v>15.5625</c:v>
                </c:pt>
                <c:pt idx="126">
                  <c:v>15.6875</c:v>
                </c:pt>
                <c:pt idx="127">
                  <c:v>15.8125</c:v>
                </c:pt>
                <c:pt idx="128">
                  <c:v>15.9375</c:v>
                </c:pt>
                <c:pt idx="129">
                  <c:v>16.0625</c:v>
                </c:pt>
                <c:pt idx="130">
                  <c:v>16.1875</c:v>
                </c:pt>
                <c:pt idx="131">
                  <c:v>16.3125</c:v>
                </c:pt>
                <c:pt idx="132">
                  <c:v>16.4375</c:v>
                </c:pt>
                <c:pt idx="133">
                  <c:v>16.5625</c:v>
                </c:pt>
                <c:pt idx="134">
                  <c:v>16.6875</c:v>
                </c:pt>
                <c:pt idx="135">
                  <c:v>16.8125</c:v>
                </c:pt>
                <c:pt idx="136">
                  <c:v>16.9375</c:v>
                </c:pt>
                <c:pt idx="137">
                  <c:v>17.0625</c:v>
                </c:pt>
                <c:pt idx="138">
                  <c:v>17.1875</c:v>
                </c:pt>
                <c:pt idx="139">
                  <c:v>17.3125</c:v>
                </c:pt>
                <c:pt idx="140">
                  <c:v>17.4375</c:v>
                </c:pt>
                <c:pt idx="141">
                  <c:v>17.5625</c:v>
                </c:pt>
                <c:pt idx="142">
                  <c:v>17.6875</c:v>
                </c:pt>
                <c:pt idx="143">
                  <c:v>17.8125</c:v>
                </c:pt>
                <c:pt idx="144">
                  <c:v>17.9375</c:v>
                </c:pt>
                <c:pt idx="145">
                  <c:v>18.0625</c:v>
                </c:pt>
                <c:pt idx="146">
                  <c:v>18.1875</c:v>
                </c:pt>
                <c:pt idx="147">
                  <c:v>18.3125</c:v>
                </c:pt>
                <c:pt idx="148">
                  <c:v>18.4375</c:v>
                </c:pt>
                <c:pt idx="149">
                  <c:v>18.5625</c:v>
                </c:pt>
                <c:pt idx="150">
                  <c:v>18.6875</c:v>
                </c:pt>
                <c:pt idx="151">
                  <c:v>18.8125</c:v>
                </c:pt>
                <c:pt idx="152">
                  <c:v>18.9375</c:v>
                </c:pt>
                <c:pt idx="153">
                  <c:v>19.0625</c:v>
                </c:pt>
                <c:pt idx="154">
                  <c:v>19.1875</c:v>
                </c:pt>
                <c:pt idx="155">
                  <c:v>19.3125</c:v>
                </c:pt>
                <c:pt idx="156">
                  <c:v>19.4375</c:v>
                </c:pt>
                <c:pt idx="157">
                  <c:v>19.5625</c:v>
                </c:pt>
                <c:pt idx="158">
                  <c:v>19.6875</c:v>
                </c:pt>
                <c:pt idx="159">
                  <c:v>19.8125</c:v>
                </c:pt>
                <c:pt idx="160">
                  <c:v>19.9375</c:v>
                </c:pt>
                <c:pt idx="161">
                  <c:v>20.0625</c:v>
                </c:pt>
                <c:pt idx="162">
                  <c:v>20.1875</c:v>
                </c:pt>
                <c:pt idx="163">
                  <c:v>20.3125</c:v>
                </c:pt>
                <c:pt idx="164">
                  <c:v>20.4375</c:v>
                </c:pt>
                <c:pt idx="165">
                  <c:v>20.5625</c:v>
                </c:pt>
                <c:pt idx="166">
                  <c:v>20.6875</c:v>
                </c:pt>
                <c:pt idx="167">
                  <c:v>20.8125</c:v>
                </c:pt>
                <c:pt idx="168">
                  <c:v>20.9375</c:v>
                </c:pt>
                <c:pt idx="169">
                  <c:v>21.0625</c:v>
                </c:pt>
                <c:pt idx="170">
                  <c:v>21.1875</c:v>
                </c:pt>
                <c:pt idx="171">
                  <c:v>21.3125</c:v>
                </c:pt>
                <c:pt idx="172">
                  <c:v>21.4375</c:v>
                </c:pt>
                <c:pt idx="173">
                  <c:v>21.5625</c:v>
                </c:pt>
                <c:pt idx="174">
                  <c:v>21.6875</c:v>
                </c:pt>
                <c:pt idx="175">
                  <c:v>21.8125</c:v>
                </c:pt>
                <c:pt idx="176">
                  <c:v>21.9375</c:v>
                </c:pt>
                <c:pt idx="177">
                  <c:v>22.0625</c:v>
                </c:pt>
                <c:pt idx="178">
                  <c:v>22.1875</c:v>
                </c:pt>
                <c:pt idx="179">
                  <c:v>22.3125</c:v>
                </c:pt>
                <c:pt idx="180">
                  <c:v>22.4375</c:v>
                </c:pt>
                <c:pt idx="181">
                  <c:v>22.5625</c:v>
                </c:pt>
                <c:pt idx="182">
                  <c:v>22.6875</c:v>
                </c:pt>
                <c:pt idx="183">
                  <c:v>22.8125</c:v>
                </c:pt>
                <c:pt idx="184">
                  <c:v>22.9375</c:v>
                </c:pt>
                <c:pt idx="185">
                  <c:v>23.0625</c:v>
                </c:pt>
                <c:pt idx="186">
                  <c:v>23.1875</c:v>
                </c:pt>
                <c:pt idx="187">
                  <c:v>23.3125</c:v>
                </c:pt>
                <c:pt idx="188">
                  <c:v>23.4375</c:v>
                </c:pt>
                <c:pt idx="189">
                  <c:v>23.5625</c:v>
                </c:pt>
                <c:pt idx="190">
                  <c:v>23.6875</c:v>
                </c:pt>
                <c:pt idx="191">
                  <c:v>23.8125</c:v>
                </c:pt>
                <c:pt idx="192">
                  <c:v>23.9375</c:v>
                </c:pt>
                <c:pt idx="193">
                  <c:v>24.0625</c:v>
                </c:pt>
                <c:pt idx="194">
                  <c:v>24.1875</c:v>
                </c:pt>
                <c:pt idx="195">
                  <c:v>24.3125</c:v>
                </c:pt>
                <c:pt idx="196">
                  <c:v>24.4375</c:v>
                </c:pt>
                <c:pt idx="197">
                  <c:v>24.5625</c:v>
                </c:pt>
                <c:pt idx="198">
                  <c:v>24.6875</c:v>
                </c:pt>
                <c:pt idx="199">
                  <c:v>24.8125</c:v>
                </c:pt>
                <c:pt idx="200">
                  <c:v>24.9375</c:v>
                </c:pt>
              </c:numCache>
            </c:numRef>
          </c:xVal>
          <c:yVal>
            <c:numRef>
              <c:f>Com_GW_2pc!$F$101:$F$301</c:f>
              <c:numCache>
                <c:formatCode>0.0</c:formatCode>
                <c:ptCount val="201"/>
                <c:pt idx="0">
                  <c:v>0</c:v>
                </c:pt>
                <c:pt idx="1">
                  <c:v>2.5602719907407407</c:v>
                </c:pt>
                <c:pt idx="2">
                  <c:v>3.9846342592592596</c:v>
                </c:pt>
                <c:pt idx="3">
                  <c:v>4.8805543981481483</c:v>
                </c:pt>
                <c:pt idx="4">
                  <c:v>5.4923564814814814</c:v>
                </c:pt>
                <c:pt idx="5">
                  <c:v>5.9367291666666668</c:v>
                </c:pt>
                <c:pt idx="6">
                  <c:v>6.2750613425925934</c:v>
                </c:pt>
                <c:pt idx="7">
                  <c:v>6.5423067129629633</c:v>
                </c:pt>
                <c:pt idx="8">
                  <c:v>6.7597199074074084</c:v>
                </c:pt>
                <c:pt idx="9">
                  <c:v>6.9409328703703705</c:v>
                </c:pt>
                <c:pt idx="10">
                  <c:v>7.0950671296296299</c:v>
                </c:pt>
                <c:pt idx="11">
                  <c:v>7.22844212962963</c:v>
                </c:pt>
                <c:pt idx="12">
                  <c:v>7.3455648148148152</c:v>
                </c:pt>
                <c:pt idx="13">
                  <c:v>7.449725694444445</c:v>
                </c:pt>
                <c:pt idx="14">
                  <c:v>7.5433784722222228</c:v>
                </c:pt>
                <c:pt idx="15">
                  <c:v>7.6283842592592599</c:v>
                </c:pt>
                <c:pt idx="16">
                  <c:v>7.7061782407407415</c:v>
                </c:pt>
                <c:pt idx="17">
                  <c:v>7.777880787037037</c:v>
                </c:pt>
                <c:pt idx="18">
                  <c:v>7.8443773148148139</c:v>
                </c:pt>
                <c:pt idx="19">
                  <c:v>7.9063796296296287</c:v>
                </c:pt>
                <c:pt idx="20">
                  <c:v>7.9644571759259257</c:v>
                </c:pt>
                <c:pt idx="21">
                  <c:v>8.0190787037037037</c:v>
                </c:pt>
                <c:pt idx="22">
                  <c:v>8.0706284722222232</c:v>
                </c:pt>
                <c:pt idx="23">
                  <c:v>8.1194305555555566</c:v>
                </c:pt>
                <c:pt idx="24">
                  <c:v>8.1657511574074082</c:v>
                </c:pt>
                <c:pt idx="25">
                  <c:v>8.209818287037038</c:v>
                </c:pt>
                <c:pt idx="26">
                  <c:v>8.2518263888888903</c:v>
                </c:pt>
                <c:pt idx="27">
                  <c:v>8.2919421296296303</c:v>
                </c:pt>
                <c:pt idx="28">
                  <c:v>8.3303101851851853</c:v>
                </c:pt>
                <c:pt idx="29">
                  <c:v>8.3670532407407414</c:v>
                </c:pt>
                <c:pt idx="30">
                  <c:v>8.4022858796296305</c:v>
                </c:pt>
                <c:pt idx="31">
                  <c:v>8.4361030092592593</c:v>
                </c:pt>
                <c:pt idx="32">
                  <c:v>8.4685902777777766</c:v>
                </c:pt>
                <c:pt idx="33">
                  <c:v>8.4998287037037024</c:v>
                </c:pt>
                <c:pt idx="34">
                  <c:v>8.529886574074073</c:v>
                </c:pt>
                <c:pt idx="35">
                  <c:v>8.5588275462962962</c:v>
                </c:pt>
                <c:pt idx="36">
                  <c:v>8.5867094907407395</c:v>
                </c:pt>
                <c:pt idx="37">
                  <c:v>8.613585648148149</c:v>
                </c:pt>
                <c:pt idx="38">
                  <c:v>8.639504629629629</c:v>
                </c:pt>
                <c:pt idx="39">
                  <c:v>8.6645115740740746</c:v>
                </c:pt>
                <c:pt idx="40">
                  <c:v>8.6886481481481468</c:v>
                </c:pt>
                <c:pt idx="41">
                  <c:v>8.7119525462962955</c:v>
                </c:pt>
                <c:pt idx="42">
                  <c:v>8.7344606481481488</c:v>
                </c:pt>
                <c:pt idx="43">
                  <c:v>8.7562083333333334</c:v>
                </c:pt>
                <c:pt idx="44">
                  <c:v>8.7772268518518519</c:v>
                </c:pt>
                <c:pt idx="45">
                  <c:v>8.7975451388888892</c:v>
                </c:pt>
                <c:pt idx="46">
                  <c:v>8.8171921296296301</c:v>
                </c:pt>
                <c:pt idx="47">
                  <c:v>8.8361944444444447</c:v>
                </c:pt>
                <c:pt idx="48">
                  <c:v>8.8545787037037034</c:v>
                </c:pt>
                <c:pt idx="49">
                  <c:v>8.8723680555555546</c:v>
                </c:pt>
                <c:pt idx="50">
                  <c:v>8.889582175925927</c:v>
                </c:pt>
                <c:pt idx="51">
                  <c:v>8.9062476851851855</c:v>
                </c:pt>
                <c:pt idx="52">
                  <c:v>8.9223819444444441</c:v>
                </c:pt>
                <c:pt idx="53">
                  <c:v>8.9380069444444441</c:v>
                </c:pt>
                <c:pt idx="54">
                  <c:v>8.9531412037037033</c:v>
                </c:pt>
                <c:pt idx="55">
                  <c:v>8.9678020833333338</c:v>
                </c:pt>
                <c:pt idx="56">
                  <c:v>8.9820069444444446</c:v>
                </c:pt>
                <c:pt idx="57">
                  <c:v>8.9957731481481495</c:v>
                </c:pt>
                <c:pt idx="58">
                  <c:v>9.0091134259259267</c:v>
                </c:pt>
                <c:pt idx="59">
                  <c:v>9.0220474537037045</c:v>
                </c:pt>
                <c:pt idx="60">
                  <c:v>9.0345856481481484</c:v>
                </c:pt>
                <c:pt idx="61">
                  <c:v>9.0467465277777777</c:v>
                </c:pt>
                <c:pt idx="62">
                  <c:v>9.0585393518518522</c:v>
                </c:pt>
                <c:pt idx="63">
                  <c:v>9.0699791666666663</c:v>
                </c:pt>
                <c:pt idx="64">
                  <c:v>9.0810775462962958</c:v>
                </c:pt>
                <c:pt idx="65">
                  <c:v>9.0918460648148152</c:v>
                </c:pt>
                <c:pt idx="66">
                  <c:v>9.1022962962962968</c:v>
                </c:pt>
                <c:pt idx="67">
                  <c:v>9.1124386574074077</c:v>
                </c:pt>
                <c:pt idx="68">
                  <c:v>9.1222847222222221</c:v>
                </c:pt>
                <c:pt idx="69">
                  <c:v>9.1318437499999998</c:v>
                </c:pt>
                <c:pt idx="70">
                  <c:v>9.1411261574074079</c:v>
                </c:pt>
                <c:pt idx="71">
                  <c:v>9.1501400462962952</c:v>
                </c:pt>
                <c:pt idx="72">
                  <c:v>9.1588958333333323</c:v>
                </c:pt>
                <c:pt idx="73">
                  <c:v>9.1674004629629628</c:v>
                </c:pt>
                <c:pt idx="74">
                  <c:v>9.1756643518518519</c:v>
                </c:pt>
                <c:pt idx="75">
                  <c:v>9.1836944444444431</c:v>
                </c:pt>
                <c:pt idx="76">
                  <c:v>9.1914976851851851</c:v>
                </c:pt>
                <c:pt idx="77">
                  <c:v>9.1990844907407414</c:v>
                </c:pt>
                <c:pt idx="78">
                  <c:v>9.2064594907407411</c:v>
                </c:pt>
                <c:pt idx="79">
                  <c:v>9.2136296296296294</c:v>
                </c:pt>
                <c:pt idx="80">
                  <c:v>9.220604166666666</c:v>
                </c:pt>
                <c:pt idx="81">
                  <c:v>9.2273865740740728</c:v>
                </c:pt>
                <c:pt idx="82">
                  <c:v>9.233983796296295</c:v>
                </c:pt>
                <c:pt idx="83">
                  <c:v>9.2404027777777777</c:v>
                </c:pt>
                <c:pt idx="84">
                  <c:v>9.2466469907407411</c:v>
                </c:pt>
                <c:pt idx="85">
                  <c:v>9.2527245370370377</c:v>
                </c:pt>
                <c:pt idx="86">
                  <c:v>9.2586388888888891</c:v>
                </c:pt>
                <c:pt idx="87">
                  <c:v>9.2643969907407406</c:v>
                </c:pt>
                <c:pt idx="88">
                  <c:v>9.2700034722222231</c:v>
                </c:pt>
                <c:pt idx="89">
                  <c:v>9.2754618055555564</c:v>
                </c:pt>
                <c:pt idx="90">
                  <c:v>9.2807777777777769</c:v>
                </c:pt>
                <c:pt idx="91">
                  <c:v>9.2859560185185188</c:v>
                </c:pt>
                <c:pt idx="92">
                  <c:v>9.2910000000000004</c:v>
                </c:pt>
                <c:pt idx="93">
                  <c:v>9.2959143518518523</c:v>
                </c:pt>
                <c:pt idx="94">
                  <c:v>9.3007037037037037</c:v>
                </c:pt>
                <c:pt idx="95">
                  <c:v>9.305371527777778</c:v>
                </c:pt>
                <c:pt idx="96">
                  <c:v>9.3099201388888879</c:v>
                </c:pt>
                <c:pt idx="97">
                  <c:v>9.314354166666666</c:v>
                </c:pt>
                <c:pt idx="98">
                  <c:v>9.3186793981481486</c:v>
                </c:pt>
                <c:pt idx="99">
                  <c:v>9.3228946759259248</c:v>
                </c:pt>
                <c:pt idx="100">
                  <c:v>9.3270069444444452</c:v>
                </c:pt>
                <c:pt idx="101">
                  <c:v>9.3310196759259263</c:v>
                </c:pt>
                <c:pt idx="102">
                  <c:v>9.3349328703703698</c:v>
                </c:pt>
                <c:pt idx="103">
                  <c:v>9.3387534722222227</c:v>
                </c:pt>
                <c:pt idx="104">
                  <c:v>9.3424803240740744</c:v>
                </c:pt>
                <c:pt idx="105">
                  <c:v>9.3461180555555554</c:v>
                </c:pt>
                <c:pt idx="106">
                  <c:v>9.3496689814814822</c:v>
                </c:pt>
                <c:pt idx="107">
                  <c:v>9.3531354166666674</c:v>
                </c:pt>
                <c:pt idx="108">
                  <c:v>9.3565196759259273</c:v>
                </c:pt>
                <c:pt idx="109">
                  <c:v>9.3598240740740746</c:v>
                </c:pt>
                <c:pt idx="110">
                  <c:v>9.3630532407407419</c:v>
                </c:pt>
                <c:pt idx="111">
                  <c:v>9.3662060185185183</c:v>
                </c:pt>
                <c:pt idx="112">
                  <c:v>9.369285879629631</c:v>
                </c:pt>
                <c:pt idx="113">
                  <c:v>9.3722962962962963</c:v>
                </c:pt>
                <c:pt idx="114">
                  <c:v>9.3752372685185179</c:v>
                </c:pt>
                <c:pt idx="115">
                  <c:v>9.3781122685185192</c:v>
                </c:pt>
                <c:pt idx="116">
                  <c:v>9.3809212962962967</c:v>
                </c:pt>
                <c:pt idx="117">
                  <c:v>9.3836689814814811</c:v>
                </c:pt>
                <c:pt idx="118">
                  <c:v>9.3863553240740742</c:v>
                </c:pt>
                <c:pt idx="119">
                  <c:v>9.3889814814814816</c:v>
                </c:pt>
                <c:pt idx="120">
                  <c:v>9.3915497685185194</c:v>
                </c:pt>
                <c:pt idx="121">
                  <c:v>9.3940636574074077</c:v>
                </c:pt>
                <c:pt idx="122">
                  <c:v>9.3965231481481482</c:v>
                </c:pt>
                <c:pt idx="123">
                  <c:v>9.3989282407407408</c:v>
                </c:pt>
                <c:pt idx="124">
                  <c:v>9.4012835648148148</c:v>
                </c:pt>
                <c:pt idx="125">
                  <c:v>9.4035879629629626</c:v>
                </c:pt>
                <c:pt idx="126">
                  <c:v>9.4058437500000007</c:v>
                </c:pt>
                <c:pt idx="127">
                  <c:v>9.4080532407407418</c:v>
                </c:pt>
                <c:pt idx="128">
                  <c:v>9.4102152777777768</c:v>
                </c:pt>
                <c:pt idx="129">
                  <c:v>9.4123333333333328</c:v>
                </c:pt>
                <c:pt idx="130">
                  <c:v>9.414407407407408</c:v>
                </c:pt>
                <c:pt idx="131">
                  <c:v>9.4164386574074079</c:v>
                </c:pt>
                <c:pt idx="132">
                  <c:v>9.4184293981481488</c:v>
                </c:pt>
                <c:pt idx="133">
                  <c:v>9.4203796296296307</c:v>
                </c:pt>
                <c:pt idx="134">
                  <c:v>9.4222893518518518</c:v>
                </c:pt>
                <c:pt idx="135">
                  <c:v>9.4241620370370374</c:v>
                </c:pt>
                <c:pt idx="136">
                  <c:v>9.4259965277777766</c:v>
                </c:pt>
                <c:pt idx="137">
                  <c:v>9.4277951388888894</c:v>
                </c:pt>
                <c:pt idx="138">
                  <c:v>9.4295578703703704</c:v>
                </c:pt>
                <c:pt idx="139">
                  <c:v>9.4312858796296286</c:v>
                </c:pt>
                <c:pt idx="140">
                  <c:v>9.4329803240740748</c:v>
                </c:pt>
                <c:pt idx="141">
                  <c:v>9.434642361111111</c:v>
                </c:pt>
                <c:pt idx="142">
                  <c:v>9.4362731481481479</c:v>
                </c:pt>
                <c:pt idx="143">
                  <c:v>9.4378726851851855</c:v>
                </c:pt>
                <c:pt idx="144">
                  <c:v>9.4394421296296294</c:v>
                </c:pt>
                <c:pt idx="145">
                  <c:v>9.4409814814814812</c:v>
                </c:pt>
                <c:pt idx="146">
                  <c:v>9.4424930555555555</c:v>
                </c:pt>
                <c:pt idx="147">
                  <c:v>9.4439756944444451</c:v>
                </c:pt>
                <c:pt idx="148">
                  <c:v>9.4454317129629644</c:v>
                </c:pt>
                <c:pt idx="149">
                  <c:v>9.4468611111111116</c:v>
                </c:pt>
                <c:pt idx="150">
                  <c:v>9.4482627314814813</c:v>
                </c:pt>
                <c:pt idx="151">
                  <c:v>9.4496400462962971</c:v>
                </c:pt>
                <c:pt idx="152">
                  <c:v>9.450991898148148</c:v>
                </c:pt>
                <c:pt idx="153">
                  <c:v>9.4523194444444449</c:v>
                </c:pt>
                <c:pt idx="154">
                  <c:v>9.4536238425925916</c:v>
                </c:pt>
                <c:pt idx="155">
                  <c:v>9.4549039351851842</c:v>
                </c:pt>
                <c:pt idx="156">
                  <c:v>9.4561620370370374</c:v>
                </c:pt>
                <c:pt idx="157">
                  <c:v>9.4573981481481475</c:v>
                </c:pt>
                <c:pt idx="158">
                  <c:v>9.4586122685185181</c:v>
                </c:pt>
                <c:pt idx="159">
                  <c:v>9.4598067129629637</c:v>
                </c:pt>
                <c:pt idx="160">
                  <c:v>9.4609791666666663</c:v>
                </c:pt>
                <c:pt idx="161">
                  <c:v>9.4621319444444438</c:v>
                </c:pt>
                <c:pt idx="162">
                  <c:v>9.4632650462962964</c:v>
                </c:pt>
                <c:pt idx="163">
                  <c:v>9.4643796296296294</c:v>
                </c:pt>
                <c:pt idx="164">
                  <c:v>9.4654745370370375</c:v>
                </c:pt>
                <c:pt idx="165">
                  <c:v>9.4665520833333332</c:v>
                </c:pt>
                <c:pt idx="166">
                  <c:v>9.467609953703704</c:v>
                </c:pt>
                <c:pt idx="167">
                  <c:v>9.4686516203703697</c:v>
                </c:pt>
                <c:pt idx="168">
                  <c:v>9.4696759259259267</c:v>
                </c:pt>
                <c:pt idx="169">
                  <c:v>9.4706840277777768</c:v>
                </c:pt>
                <c:pt idx="170">
                  <c:v>9.4716759259259273</c:v>
                </c:pt>
                <c:pt idx="171">
                  <c:v>9.4726504629629638</c:v>
                </c:pt>
                <c:pt idx="172">
                  <c:v>9.4736099537037042</c:v>
                </c:pt>
                <c:pt idx="173">
                  <c:v>9.4745543981481486</c:v>
                </c:pt>
                <c:pt idx="174">
                  <c:v>9.475483796296297</c:v>
                </c:pt>
                <c:pt idx="175">
                  <c:v>9.4763969907407404</c:v>
                </c:pt>
                <c:pt idx="176">
                  <c:v>9.4772962962962968</c:v>
                </c:pt>
                <c:pt idx="177">
                  <c:v>9.4781817129629626</c:v>
                </c:pt>
                <c:pt idx="178">
                  <c:v>9.4790543981481488</c:v>
                </c:pt>
                <c:pt idx="179">
                  <c:v>9.4799120370370371</c:v>
                </c:pt>
                <c:pt idx="180">
                  <c:v>9.4807569444444439</c:v>
                </c:pt>
                <c:pt idx="181">
                  <c:v>9.4815868055555548</c:v>
                </c:pt>
                <c:pt idx="182">
                  <c:v>9.4824050925925931</c:v>
                </c:pt>
                <c:pt idx="183">
                  <c:v>9.4832106481481482</c:v>
                </c:pt>
                <c:pt idx="184">
                  <c:v>9.4840057870370362</c:v>
                </c:pt>
                <c:pt idx="185">
                  <c:v>9.4847881944444445</c:v>
                </c:pt>
                <c:pt idx="186">
                  <c:v>9.4855590277777786</c:v>
                </c:pt>
                <c:pt idx="187">
                  <c:v>9.4863182870370366</c:v>
                </c:pt>
                <c:pt idx="188">
                  <c:v>9.4870671296296294</c:v>
                </c:pt>
                <c:pt idx="189">
                  <c:v>9.4878032407407407</c:v>
                </c:pt>
                <c:pt idx="190">
                  <c:v>9.4885289351851849</c:v>
                </c:pt>
                <c:pt idx="191">
                  <c:v>9.4892453703703712</c:v>
                </c:pt>
                <c:pt idx="192">
                  <c:v>9.4899502314814814</c:v>
                </c:pt>
                <c:pt idx="193">
                  <c:v>9.4906446759259246</c:v>
                </c:pt>
                <c:pt idx="194">
                  <c:v>9.4913298611111117</c:v>
                </c:pt>
                <c:pt idx="195">
                  <c:v>9.4920057870370371</c:v>
                </c:pt>
                <c:pt idx="196">
                  <c:v>9.4926712962962974</c:v>
                </c:pt>
                <c:pt idx="197">
                  <c:v>9.4933263888888888</c:v>
                </c:pt>
                <c:pt idx="198">
                  <c:v>9.4939733796296295</c:v>
                </c:pt>
                <c:pt idx="199">
                  <c:v>9.4946111111111122</c:v>
                </c:pt>
                <c:pt idx="200">
                  <c:v>9.4952407407407406</c:v>
                </c:pt>
              </c:numCache>
            </c:numRef>
          </c:yVal>
        </c:ser>
        <c:ser>
          <c:idx val="1"/>
          <c:order val="1"/>
          <c:tx>
            <c:v>90%</c:v>
          </c:tx>
          <c:spPr>
            <a:ln>
              <a:noFill/>
            </a:ln>
          </c:spPr>
          <c:marker>
            <c:symbol val="star"/>
            <c:size val="7"/>
            <c:spPr>
              <a:ln>
                <a:solidFill>
                  <a:srgbClr val="8064A2"/>
                </a:solidFill>
              </a:ln>
            </c:spPr>
          </c:marker>
          <c:xVal>
            <c:numRef>
              <c:f>Com_GW_2pc!$D$138</c:f>
              <c:numCache>
                <c:formatCode>0.0</c:formatCode>
                <c:ptCount val="1"/>
                <c:pt idx="0">
                  <c:v>4.5625</c:v>
                </c:pt>
              </c:numCache>
            </c:numRef>
          </c:xVal>
          <c:yVal>
            <c:numRef>
              <c:f>Com_GW_2pc!$F$138</c:f>
              <c:numCache>
                <c:formatCode>0.0</c:formatCode>
                <c:ptCount val="1"/>
                <c:pt idx="0">
                  <c:v>8.613585648148149</c:v>
                </c:pt>
              </c:numCache>
            </c:numRef>
          </c:yVal>
        </c:ser>
        <c:axId val="213240064"/>
        <c:axId val="213315968"/>
      </c:scatterChart>
      <c:valAx>
        <c:axId val="213240064"/>
        <c:scaling>
          <c:orientation val="minMax"/>
          <c:max val="1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layout/>
        </c:title>
        <c:numFmt formatCode="0.0" sourceLinked="1"/>
        <c:tickLblPos val="nextTo"/>
        <c:crossAx val="213315968"/>
        <c:crosses val="autoZero"/>
        <c:crossBetween val="midCat"/>
      </c:valAx>
      <c:valAx>
        <c:axId val="213315968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cfs at spring</a:t>
                </a:r>
              </a:p>
            </c:rich>
          </c:tx>
          <c:layout/>
        </c:title>
        <c:numFmt formatCode="0.0" sourceLinked="1"/>
        <c:tickLblPos val="nextTo"/>
        <c:crossAx val="213240064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tx>
            <c:strRef>
              <c:f>Com_GW_3_5pc!$A$101</c:f>
              <c:strCache>
                <c:ptCount val="1"/>
                <c:pt idx="0">
                  <c:v>RANGEN</c:v>
                </c:pt>
              </c:strCache>
            </c:strRef>
          </c:tx>
          <c:marker>
            <c:symbol val="none"/>
          </c:marker>
          <c:xVal>
            <c:numRef>
              <c:f>Com_GW_3_5pc!$D$101:$D$301</c:f>
              <c:numCache>
                <c:formatCode>General</c:formatCode>
                <c:ptCount val="201"/>
                <c:pt idx="0">
                  <c:v>0</c:v>
                </c:pt>
                <c:pt idx="1">
                  <c:v>6.25E-2</c:v>
                </c:pt>
                <c:pt idx="2">
                  <c:v>0.1875</c:v>
                </c:pt>
                <c:pt idx="3">
                  <c:v>0.3125</c:v>
                </c:pt>
                <c:pt idx="4">
                  <c:v>0.4375</c:v>
                </c:pt>
                <c:pt idx="5">
                  <c:v>0.5625</c:v>
                </c:pt>
                <c:pt idx="6">
                  <c:v>0.6875</c:v>
                </c:pt>
                <c:pt idx="7">
                  <c:v>0.8125</c:v>
                </c:pt>
                <c:pt idx="8">
                  <c:v>0.9375</c:v>
                </c:pt>
                <c:pt idx="9">
                  <c:v>1.0625</c:v>
                </c:pt>
                <c:pt idx="10">
                  <c:v>1.1875</c:v>
                </c:pt>
                <c:pt idx="11">
                  <c:v>1.3125</c:v>
                </c:pt>
                <c:pt idx="12">
                  <c:v>1.4375</c:v>
                </c:pt>
                <c:pt idx="13">
                  <c:v>1.5625</c:v>
                </c:pt>
                <c:pt idx="14">
                  <c:v>1.6875</c:v>
                </c:pt>
                <c:pt idx="15">
                  <c:v>1.8125</c:v>
                </c:pt>
                <c:pt idx="16">
                  <c:v>1.9375</c:v>
                </c:pt>
                <c:pt idx="17">
                  <c:v>2.0625</c:v>
                </c:pt>
                <c:pt idx="18">
                  <c:v>2.1875</c:v>
                </c:pt>
                <c:pt idx="19">
                  <c:v>2.3125</c:v>
                </c:pt>
                <c:pt idx="20">
                  <c:v>2.4375</c:v>
                </c:pt>
                <c:pt idx="21">
                  <c:v>2.5625</c:v>
                </c:pt>
                <c:pt idx="22">
                  <c:v>2.6875</c:v>
                </c:pt>
                <c:pt idx="23">
                  <c:v>2.8125</c:v>
                </c:pt>
                <c:pt idx="24">
                  <c:v>2.9375</c:v>
                </c:pt>
                <c:pt idx="25">
                  <c:v>3.0625</c:v>
                </c:pt>
                <c:pt idx="26">
                  <c:v>3.1875</c:v>
                </c:pt>
                <c:pt idx="27">
                  <c:v>3.3125</c:v>
                </c:pt>
                <c:pt idx="28">
                  <c:v>3.4375</c:v>
                </c:pt>
                <c:pt idx="29">
                  <c:v>3.5625</c:v>
                </c:pt>
                <c:pt idx="30">
                  <c:v>3.6875</c:v>
                </c:pt>
                <c:pt idx="31">
                  <c:v>3.8125</c:v>
                </c:pt>
                <c:pt idx="32">
                  <c:v>3.9375</c:v>
                </c:pt>
                <c:pt idx="33">
                  <c:v>4.0625</c:v>
                </c:pt>
                <c:pt idx="34">
                  <c:v>4.1875</c:v>
                </c:pt>
                <c:pt idx="35">
                  <c:v>4.3125</c:v>
                </c:pt>
                <c:pt idx="36">
                  <c:v>4.4375</c:v>
                </c:pt>
                <c:pt idx="37">
                  <c:v>4.5625</c:v>
                </c:pt>
                <c:pt idx="38">
                  <c:v>4.6875</c:v>
                </c:pt>
                <c:pt idx="39">
                  <c:v>4.8125</c:v>
                </c:pt>
                <c:pt idx="40">
                  <c:v>4.9375</c:v>
                </c:pt>
                <c:pt idx="41">
                  <c:v>5.0625</c:v>
                </c:pt>
                <c:pt idx="42">
                  <c:v>5.1875</c:v>
                </c:pt>
                <c:pt idx="43">
                  <c:v>5.3125</c:v>
                </c:pt>
                <c:pt idx="44">
                  <c:v>5.4375</c:v>
                </c:pt>
                <c:pt idx="45">
                  <c:v>5.5625</c:v>
                </c:pt>
                <c:pt idx="46">
                  <c:v>5.6875</c:v>
                </c:pt>
                <c:pt idx="47">
                  <c:v>5.8125</c:v>
                </c:pt>
                <c:pt idx="48">
                  <c:v>5.9375</c:v>
                </c:pt>
                <c:pt idx="49">
                  <c:v>6.0625</c:v>
                </c:pt>
                <c:pt idx="50">
                  <c:v>6.1875</c:v>
                </c:pt>
                <c:pt idx="51">
                  <c:v>6.3125</c:v>
                </c:pt>
                <c:pt idx="52">
                  <c:v>6.4375</c:v>
                </c:pt>
                <c:pt idx="53">
                  <c:v>6.5625</c:v>
                </c:pt>
                <c:pt idx="54">
                  <c:v>6.6875</c:v>
                </c:pt>
                <c:pt idx="55">
                  <c:v>6.8125</c:v>
                </c:pt>
                <c:pt idx="56">
                  <c:v>6.9375</c:v>
                </c:pt>
                <c:pt idx="57">
                  <c:v>7.0625</c:v>
                </c:pt>
                <c:pt idx="58">
                  <c:v>7.1875</c:v>
                </c:pt>
                <c:pt idx="59">
                  <c:v>7.3125</c:v>
                </c:pt>
                <c:pt idx="60">
                  <c:v>7.4375</c:v>
                </c:pt>
                <c:pt idx="61">
                  <c:v>7.5625</c:v>
                </c:pt>
                <c:pt idx="62">
                  <c:v>7.6875</c:v>
                </c:pt>
                <c:pt idx="63">
                  <c:v>7.8125</c:v>
                </c:pt>
                <c:pt idx="64">
                  <c:v>7.9375</c:v>
                </c:pt>
                <c:pt idx="65">
                  <c:v>8.0625</c:v>
                </c:pt>
                <c:pt idx="66">
                  <c:v>8.1875</c:v>
                </c:pt>
                <c:pt idx="67">
                  <c:v>8.3125</c:v>
                </c:pt>
                <c:pt idx="68">
                  <c:v>8.4375</c:v>
                </c:pt>
                <c:pt idx="69">
                  <c:v>8.5625</c:v>
                </c:pt>
                <c:pt idx="70">
                  <c:v>8.6875</c:v>
                </c:pt>
                <c:pt idx="71">
                  <c:v>8.8125</c:v>
                </c:pt>
                <c:pt idx="72">
                  <c:v>8.9375</c:v>
                </c:pt>
                <c:pt idx="73">
                  <c:v>9.0625</c:v>
                </c:pt>
                <c:pt idx="74">
                  <c:v>9.1875</c:v>
                </c:pt>
                <c:pt idx="75">
                  <c:v>9.3125</c:v>
                </c:pt>
                <c:pt idx="76">
                  <c:v>9.4375</c:v>
                </c:pt>
                <c:pt idx="77">
                  <c:v>9.5625</c:v>
                </c:pt>
                <c:pt idx="78">
                  <c:v>9.6875</c:v>
                </c:pt>
                <c:pt idx="79">
                  <c:v>9.8125</c:v>
                </c:pt>
                <c:pt idx="80">
                  <c:v>9.9375</c:v>
                </c:pt>
                <c:pt idx="81">
                  <c:v>10.0625</c:v>
                </c:pt>
                <c:pt idx="82">
                  <c:v>10.1875</c:v>
                </c:pt>
                <c:pt idx="83">
                  <c:v>10.3125</c:v>
                </c:pt>
                <c:pt idx="84">
                  <c:v>10.4375</c:v>
                </c:pt>
                <c:pt idx="85">
                  <c:v>10.5625</c:v>
                </c:pt>
                <c:pt idx="86">
                  <c:v>10.6875</c:v>
                </c:pt>
                <c:pt idx="87">
                  <c:v>10.8125</c:v>
                </c:pt>
                <c:pt idx="88">
                  <c:v>10.9375</c:v>
                </c:pt>
                <c:pt idx="89">
                  <c:v>11.0625</c:v>
                </c:pt>
                <c:pt idx="90">
                  <c:v>11.1875</c:v>
                </c:pt>
                <c:pt idx="91">
                  <c:v>11.3125</c:v>
                </c:pt>
                <c:pt idx="92">
                  <c:v>11.4375</c:v>
                </c:pt>
                <c:pt idx="93">
                  <c:v>11.5625</c:v>
                </c:pt>
                <c:pt idx="94">
                  <c:v>11.6875</c:v>
                </c:pt>
                <c:pt idx="95">
                  <c:v>11.8125</c:v>
                </c:pt>
                <c:pt idx="96">
                  <c:v>11.9375</c:v>
                </c:pt>
                <c:pt idx="97">
                  <c:v>12.0625</c:v>
                </c:pt>
                <c:pt idx="98">
                  <c:v>12.1875</c:v>
                </c:pt>
                <c:pt idx="99">
                  <c:v>12.3125</c:v>
                </c:pt>
                <c:pt idx="100">
                  <c:v>12.4375</c:v>
                </c:pt>
                <c:pt idx="101">
                  <c:v>12.5625</c:v>
                </c:pt>
                <c:pt idx="102">
                  <c:v>12.6875</c:v>
                </c:pt>
                <c:pt idx="103">
                  <c:v>12.8125</c:v>
                </c:pt>
                <c:pt idx="104">
                  <c:v>12.9375</c:v>
                </c:pt>
                <c:pt idx="105">
                  <c:v>13.0625</c:v>
                </c:pt>
                <c:pt idx="106">
                  <c:v>13.1875</c:v>
                </c:pt>
                <c:pt idx="107">
                  <c:v>13.3125</c:v>
                </c:pt>
                <c:pt idx="108">
                  <c:v>13.4375</c:v>
                </c:pt>
                <c:pt idx="109">
                  <c:v>13.5625</c:v>
                </c:pt>
                <c:pt idx="110">
                  <c:v>13.6875</c:v>
                </c:pt>
                <c:pt idx="111">
                  <c:v>13.8125</c:v>
                </c:pt>
                <c:pt idx="112">
                  <c:v>13.9375</c:v>
                </c:pt>
                <c:pt idx="113">
                  <c:v>14.0625</c:v>
                </c:pt>
                <c:pt idx="114">
                  <c:v>14.1875</c:v>
                </c:pt>
                <c:pt idx="115">
                  <c:v>14.3125</c:v>
                </c:pt>
                <c:pt idx="116">
                  <c:v>14.4375</c:v>
                </c:pt>
                <c:pt idx="117">
                  <c:v>14.5625</c:v>
                </c:pt>
                <c:pt idx="118">
                  <c:v>14.6875</c:v>
                </c:pt>
                <c:pt idx="119">
                  <c:v>14.8125</c:v>
                </c:pt>
                <c:pt idx="120">
                  <c:v>14.9375</c:v>
                </c:pt>
                <c:pt idx="121">
                  <c:v>15.0625</c:v>
                </c:pt>
                <c:pt idx="122">
                  <c:v>15.1875</c:v>
                </c:pt>
                <c:pt idx="123">
                  <c:v>15.3125</c:v>
                </c:pt>
                <c:pt idx="124">
                  <c:v>15.4375</c:v>
                </c:pt>
                <c:pt idx="125">
                  <c:v>15.5625</c:v>
                </c:pt>
                <c:pt idx="126">
                  <c:v>15.6875</c:v>
                </c:pt>
                <c:pt idx="127">
                  <c:v>15.8125</c:v>
                </c:pt>
                <c:pt idx="128">
                  <c:v>15.9375</c:v>
                </c:pt>
                <c:pt idx="129">
                  <c:v>16.0625</c:v>
                </c:pt>
                <c:pt idx="130">
                  <c:v>16.1875</c:v>
                </c:pt>
                <c:pt idx="131">
                  <c:v>16.3125</c:v>
                </c:pt>
                <c:pt idx="132">
                  <c:v>16.4375</c:v>
                </c:pt>
                <c:pt idx="133">
                  <c:v>16.5625</c:v>
                </c:pt>
                <c:pt idx="134">
                  <c:v>16.6875</c:v>
                </c:pt>
                <c:pt idx="135">
                  <c:v>16.8125</c:v>
                </c:pt>
                <c:pt idx="136">
                  <c:v>16.9375</c:v>
                </c:pt>
                <c:pt idx="137">
                  <c:v>17.0625</c:v>
                </c:pt>
                <c:pt idx="138">
                  <c:v>17.1875</c:v>
                </c:pt>
                <c:pt idx="139">
                  <c:v>17.3125</c:v>
                </c:pt>
                <c:pt idx="140">
                  <c:v>17.4375</c:v>
                </c:pt>
                <c:pt idx="141">
                  <c:v>17.5625</c:v>
                </c:pt>
                <c:pt idx="142">
                  <c:v>17.6875</c:v>
                </c:pt>
                <c:pt idx="143">
                  <c:v>17.8125</c:v>
                </c:pt>
                <c:pt idx="144">
                  <c:v>17.9375</c:v>
                </c:pt>
                <c:pt idx="145">
                  <c:v>18.0625</c:v>
                </c:pt>
                <c:pt idx="146">
                  <c:v>18.1875</c:v>
                </c:pt>
                <c:pt idx="147">
                  <c:v>18.3125</c:v>
                </c:pt>
                <c:pt idx="148">
                  <c:v>18.4375</c:v>
                </c:pt>
                <c:pt idx="149">
                  <c:v>18.5625</c:v>
                </c:pt>
                <c:pt idx="150">
                  <c:v>18.6875</c:v>
                </c:pt>
                <c:pt idx="151">
                  <c:v>18.8125</c:v>
                </c:pt>
                <c:pt idx="152">
                  <c:v>18.9375</c:v>
                </c:pt>
                <c:pt idx="153">
                  <c:v>19.0625</c:v>
                </c:pt>
                <c:pt idx="154">
                  <c:v>19.1875</c:v>
                </c:pt>
                <c:pt idx="155">
                  <c:v>19.3125</c:v>
                </c:pt>
                <c:pt idx="156">
                  <c:v>19.4375</c:v>
                </c:pt>
                <c:pt idx="157">
                  <c:v>19.5625</c:v>
                </c:pt>
                <c:pt idx="158">
                  <c:v>19.6875</c:v>
                </c:pt>
                <c:pt idx="159">
                  <c:v>19.8125</c:v>
                </c:pt>
                <c:pt idx="160">
                  <c:v>19.9375</c:v>
                </c:pt>
                <c:pt idx="161">
                  <c:v>20.0625</c:v>
                </c:pt>
                <c:pt idx="162">
                  <c:v>20.1875</c:v>
                </c:pt>
                <c:pt idx="163">
                  <c:v>20.3125</c:v>
                </c:pt>
                <c:pt idx="164">
                  <c:v>20.4375</c:v>
                </c:pt>
                <c:pt idx="165">
                  <c:v>20.5625</c:v>
                </c:pt>
                <c:pt idx="166">
                  <c:v>20.6875</c:v>
                </c:pt>
                <c:pt idx="167">
                  <c:v>20.8125</c:v>
                </c:pt>
                <c:pt idx="168">
                  <c:v>20.9375</c:v>
                </c:pt>
                <c:pt idx="169">
                  <c:v>21.0625</c:v>
                </c:pt>
                <c:pt idx="170">
                  <c:v>21.1875</c:v>
                </c:pt>
                <c:pt idx="171">
                  <c:v>21.3125</c:v>
                </c:pt>
                <c:pt idx="172">
                  <c:v>21.4375</c:v>
                </c:pt>
                <c:pt idx="173">
                  <c:v>21.5625</c:v>
                </c:pt>
                <c:pt idx="174">
                  <c:v>21.6875</c:v>
                </c:pt>
                <c:pt idx="175">
                  <c:v>21.8125</c:v>
                </c:pt>
                <c:pt idx="176">
                  <c:v>21.9375</c:v>
                </c:pt>
                <c:pt idx="177">
                  <c:v>22.0625</c:v>
                </c:pt>
                <c:pt idx="178">
                  <c:v>22.1875</c:v>
                </c:pt>
                <c:pt idx="179">
                  <c:v>22.3125</c:v>
                </c:pt>
                <c:pt idx="180">
                  <c:v>22.4375</c:v>
                </c:pt>
                <c:pt idx="181">
                  <c:v>22.5625</c:v>
                </c:pt>
                <c:pt idx="182">
                  <c:v>22.6875</c:v>
                </c:pt>
                <c:pt idx="183">
                  <c:v>22.8125</c:v>
                </c:pt>
                <c:pt idx="184">
                  <c:v>22.9375</c:v>
                </c:pt>
                <c:pt idx="185">
                  <c:v>23.0625</c:v>
                </c:pt>
                <c:pt idx="186">
                  <c:v>23.1875</c:v>
                </c:pt>
                <c:pt idx="187">
                  <c:v>23.3125</c:v>
                </c:pt>
                <c:pt idx="188">
                  <c:v>23.4375</c:v>
                </c:pt>
                <c:pt idx="189">
                  <c:v>23.5625</c:v>
                </c:pt>
                <c:pt idx="190">
                  <c:v>23.6875</c:v>
                </c:pt>
                <c:pt idx="191">
                  <c:v>23.8125</c:v>
                </c:pt>
                <c:pt idx="192">
                  <c:v>23.9375</c:v>
                </c:pt>
                <c:pt idx="193">
                  <c:v>24.0625</c:v>
                </c:pt>
                <c:pt idx="194">
                  <c:v>24.1875</c:v>
                </c:pt>
                <c:pt idx="195">
                  <c:v>24.3125</c:v>
                </c:pt>
                <c:pt idx="196">
                  <c:v>24.4375</c:v>
                </c:pt>
                <c:pt idx="197">
                  <c:v>24.5625</c:v>
                </c:pt>
                <c:pt idx="198">
                  <c:v>24.6875</c:v>
                </c:pt>
                <c:pt idx="199">
                  <c:v>24.8125</c:v>
                </c:pt>
                <c:pt idx="200">
                  <c:v>24.9375</c:v>
                </c:pt>
              </c:numCache>
            </c:numRef>
          </c:xVal>
          <c:yVal>
            <c:numRef>
              <c:f>Com_GW_3_5pc!$F$101:$F$301</c:f>
              <c:numCache>
                <c:formatCode>General</c:formatCode>
                <c:ptCount val="201"/>
                <c:pt idx="0">
                  <c:v>0</c:v>
                </c:pt>
                <c:pt idx="1">
                  <c:v>2.1180069444444443</c:v>
                </c:pt>
                <c:pt idx="2">
                  <c:v>3.177846064814815</c:v>
                </c:pt>
                <c:pt idx="3">
                  <c:v>3.7941759259259258</c:v>
                </c:pt>
                <c:pt idx="4">
                  <c:v>4.1874942129629629</c:v>
                </c:pt>
                <c:pt idx="5">
                  <c:v>4.455901620370371</c:v>
                </c:pt>
                <c:pt idx="6">
                  <c:v>4.6484861111111115</c:v>
                </c:pt>
                <c:pt idx="7">
                  <c:v>4.7921342592592593</c:v>
                </c:pt>
                <c:pt idx="8">
                  <c:v>4.9026793981481482</c:v>
                </c:pt>
                <c:pt idx="9">
                  <c:v>4.9899803240740743</c:v>
                </c:pt>
                <c:pt idx="10">
                  <c:v>5.0604618055555557</c:v>
                </c:pt>
                <c:pt idx="11">
                  <c:v>5.1184537037037039</c:v>
                </c:pt>
                <c:pt idx="12">
                  <c:v>5.1669722222222223</c:v>
                </c:pt>
                <c:pt idx="13">
                  <c:v>5.2081655092592589</c:v>
                </c:pt>
                <c:pt idx="14">
                  <c:v>5.2435972222222222</c:v>
                </c:pt>
                <c:pt idx="15">
                  <c:v>5.2744282407407406</c:v>
                </c:pt>
                <c:pt idx="16">
                  <c:v>5.3015289351851846</c:v>
                </c:pt>
                <c:pt idx="17">
                  <c:v>5.3255798611111107</c:v>
                </c:pt>
                <c:pt idx="18">
                  <c:v>5.3470983796296299</c:v>
                </c:pt>
                <c:pt idx="19">
                  <c:v>5.3664942129629623</c:v>
                </c:pt>
                <c:pt idx="20">
                  <c:v>5.3840937499999999</c:v>
                </c:pt>
                <c:pt idx="21">
                  <c:v>5.4001562500000002</c:v>
                </c:pt>
                <c:pt idx="22">
                  <c:v>5.4148958333333335</c:v>
                </c:pt>
                <c:pt idx="23">
                  <c:v>5.4284861111111109</c:v>
                </c:pt>
                <c:pt idx="24">
                  <c:v>5.4410706018518518</c:v>
                </c:pt>
                <c:pt idx="25">
                  <c:v>5.4527696759259259</c:v>
                </c:pt>
                <c:pt idx="26">
                  <c:v>5.4636840277777781</c:v>
                </c:pt>
                <c:pt idx="27">
                  <c:v>5.4738958333333327</c:v>
                </c:pt>
                <c:pt idx="28">
                  <c:v>5.4834791666666662</c:v>
                </c:pt>
                <c:pt idx="29">
                  <c:v>5.4924953703703698</c:v>
                </c:pt>
                <c:pt idx="30">
                  <c:v>5.5009976851851849</c:v>
                </c:pt>
                <c:pt idx="31">
                  <c:v>5.5090324074074077</c:v>
                </c:pt>
                <c:pt idx="32">
                  <c:v>5.5166400462962963</c:v>
                </c:pt>
                <c:pt idx="33">
                  <c:v>5.5238530092592599</c:v>
                </c:pt>
                <c:pt idx="34">
                  <c:v>5.5307060185185186</c:v>
                </c:pt>
                <c:pt idx="35">
                  <c:v>5.5372245370370372</c:v>
                </c:pt>
                <c:pt idx="36">
                  <c:v>5.5434340277777778</c:v>
                </c:pt>
                <c:pt idx="37">
                  <c:v>5.5493541666666664</c:v>
                </c:pt>
                <c:pt idx="38">
                  <c:v>5.5550069444444441</c:v>
                </c:pt>
                <c:pt idx="39">
                  <c:v>5.5604097222222224</c:v>
                </c:pt>
                <c:pt idx="40">
                  <c:v>5.5655775462962964</c:v>
                </c:pt>
                <c:pt idx="41">
                  <c:v>5.5705243055555558</c:v>
                </c:pt>
                <c:pt idx="42">
                  <c:v>5.5752662037037037</c:v>
                </c:pt>
                <c:pt idx="43">
                  <c:v>5.5798125000000001</c:v>
                </c:pt>
                <c:pt idx="44">
                  <c:v>5.5841759259259254</c:v>
                </c:pt>
                <c:pt idx="45">
                  <c:v>5.5883657407407403</c:v>
                </c:pt>
                <c:pt idx="46">
                  <c:v>5.592392361111111</c:v>
                </c:pt>
                <c:pt idx="47">
                  <c:v>5.5962638888888891</c:v>
                </c:pt>
                <c:pt idx="48">
                  <c:v>5.5999895833333326</c:v>
                </c:pt>
                <c:pt idx="49">
                  <c:v>5.6035752314814822</c:v>
                </c:pt>
                <c:pt idx="50">
                  <c:v>5.6070277777777777</c:v>
                </c:pt>
                <c:pt idx="51">
                  <c:v>5.6103553240740744</c:v>
                </c:pt>
                <c:pt idx="52">
                  <c:v>5.6135624999999996</c:v>
                </c:pt>
                <c:pt idx="53">
                  <c:v>5.6166562500000001</c:v>
                </c:pt>
                <c:pt idx="54">
                  <c:v>5.619640046296297</c:v>
                </c:pt>
                <c:pt idx="55">
                  <c:v>5.6225208333333336</c:v>
                </c:pt>
                <c:pt idx="56">
                  <c:v>5.6253032407407408</c:v>
                </c:pt>
                <c:pt idx="57">
                  <c:v>5.6279895833333331</c:v>
                </c:pt>
                <c:pt idx="58">
                  <c:v>5.6305868055555557</c:v>
                </c:pt>
                <c:pt idx="59">
                  <c:v>5.6330972222222222</c:v>
                </c:pt>
                <c:pt idx="60">
                  <c:v>5.6355243055555553</c:v>
                </c:pt>
                <c:pt idx="61">
                  <c:v>5.6378726851851857</c:v>
                </c:pt>
                <c:pt idx="62">
                  <c:v>5.6401446759259262</c:v>
                </c:pt>
                <c:pt idx="63">
                  <c:v>5.6423449074074075</c:v>
                </c:pt>
                <c:pt idx="64">
                  <c:v>5.6444745370370368</c:v>
                </c:pt>
                <c:pt idx="65">
                  <c:v>5.6465370370370369</c:v>
                </c:pt>
                <c:pt idx="66">
                  <c:v>5.6485358796296294</c:v>
                </c:pt>
                <c:pt idx="67">
                  <c:v>5.6504722222222217</c:v>
                </c:pt>
                <c:pt idx="68">
                  <c:v>5.6523506944444444</c:v>
                </c:pt>
                <c:pt idx="69">
                  <c:v>5.6541712962962967</c:v>
                </c:pt>
                <c:pt idx="70">
                  <c:v>5.6559293981481478</c:v>
                </c:pt>
                <c:pt idx="71">
                  <c:v>5.6576469907407407</c:v>
                </c:pt>
                <c:pt idx="72">
                  <c:v>5.6593090277777778</c:v>
                </c:pt>
                <c:pt idx="73">
                  <c:v>5.6609236111111114</c:v>
                </c:pt>
                <c:pt idx="74">
                  <c:v>5.6624942129629634</c:v>
                </c:pt>
                <c:pt idx="75">
                  <c:v>5.6640173611111111</c:v>
                </c:pt>
                <c:pt idx="76">
                  <c:v>5.665496527777778</c:v>
                </c:pt>
                <c:pt idx="77">
                  <c:v>5.6669340277777778</c:v>
                </c:pt>
                <c:pt idx="78">
                  <c:v>5.6683310185185185</c:v>
                </c:pt>
                <c:pt idx="79">
                  <c:v>5.6696886574074075</c:v>
                </c:pt>
                <c:pt idx="80">
                  <c:v>5.6710104166666664</c:v>
                </c:pt>
                <c:pt idx="81">
                  <c:v>5.6722951388888889</c:v>
                </c:pt>
                <c:pt idx="82">
                  <c:v>5.6735451388888887</c:v>
                </c:pt>
                <c:pt idx="83">
                  <c:v>5.6747615740740747</c:v>
                </c:pt>
                <c:pt idx="84">
                  <c:v>5.6759456018518524</c:v>
                </c:pt>
                <c:pt idx="85">
                  <c:v>5.6770972222222227</c:v>
                </c:pt>
                <c:pt idx="86">
                  <c:v>5.6782199074074073</c:v>
                </c:pt>
                <c:pt idx="87">
                  <c:v>5.6793136574074072</c:v>
                </c:pt>
                <c:pt idx="88">
                  <c:v>5.6803784722222224</c:v>
                </c:pt>
                <c:pt idx="89">
                  <c:v>5.6814155092592591</c:v>
                </c:pt>
                <c:pt idx="90">
                  <c:v>5.6824270833333337</c:v>
                </c:pt>
                <c:pt idx="91">
                  <c:v>5.6834131944444444</c:v>
                </c:pt>
                <c:pt idx="92">
                  <c:v>5.6843726851851848</c:v>
                </c:pt>
                <c:pt idx="93">
                  <c:v>5.6853090277777776</c:v>
                </c:pt>
                <c:pt idx="94">
                  <c:v>5.68622337962963</c:v>
                </c:pt>
                <c:pt idx="95">
                  <c:v>5.6871157407407402</c:v>
                </c:pt>
                <c:pt idx="96">
                  <c:v>5.687986111111111</c:v>
                </c:pt>
                <c:pt idx="97">
                  <c:v>5.6888368055555558</c:v>
                </c:pt>
                <c:pt idx="98">
                  <c:v>5.6896678240740739</c:v>
                </c:pt>
                <c:pt idx="99">
                  <c:v>5.6904780092592588</c:v>
                </c:pt>
                <c:pt idx="100">
                  <c:v>5.691269675925926</c:v>
                </c:pt>
                <c:pt idx="101">
                  <c:v>5.6920428240740737</c:v>
                </c:pt>
                <c:pt idx="102">
                  <c:v>5.6927986111111109</c:v>
                </c:pt>
                <c:pt idx="103">
                  <c:v>5.6935381944444448</c:v>
                </c:pt>
                <c:pt idx="104">
                  <c:v>5.6942592592592591</c:v>
                </c:pt>
                <c:pt idx="105">
                  <c:v>5.6949641203703703</c:v>
                </c:pt>
                <c:pt idx="106">
                  <c:v>5.6956550925925926</c:v>
                </c:pt>
                <c:pt idx="107">
                  <c:v>5.6963298611111117</c:v>
                </c:pt>
                <c:pt idx="108">
                  <c:v>5.6969895833333339</c:v>
                </c:pt>
                <c:pt idx="109">
                  <c:v>5.6976354166666665</c:v>
                </c:pt>
                <c:pt idx="110">
                  <c:v>5.698266203703704</c:v>
                </c:pt>
                <c:pt idx="111">
                  <c:v>5.698884259259259</c:v>
                </c:pt>
                <c:pt idx="112">
                  <c:v>5.6994895833333334</c:v>
                </c:pt>
                <c:pt idx="113">
                  <c:v>5.7000810185185182</c:v>
                </c:pt>
                <c:pt idx="114">
                  <c:v>5.7006608796296296</c:v>
                </c:pt>
                <c:pt idx="115">
                  <c:v>5.7012280092592587</c:v>
                </c:pt>
                <c:pt idx="116">
                  <c:v>5.7017835648148143</c:v>
                </c:pt>
                <c:pt idx="117">
                  <c:v>5.7023287037037038</c:v>
                </c:pt>
                <c:pt idx="118">
                  <c:v>5.7028634259259263</c:v>
                </c:pt>
                <c:pt idx="119">
                  <c:v>5.7033865740740737</c:v>
                </c:pt>
                <c:pt idx="120">
                  <c:v>5.703900462962963</c:v>
                </c:pt>
                <c:pt idx="121">
                  <c:v>5.7044027777777782</c:v>
                </c:pt>
                <c:pt idx="122">
                  <c:v>5.7048958333333335</c:v>
                </c:pt>
                <c:pt idx="123">
                  <c:v>5.7053796296296291</c:v>
                </c:pt>
                <c:pt idx="124">
                  <c:v>5.7058541666666667</c:v>
                </c:pt>
                <c:pt idx="125">
                  <c:v>5.7063182870370373</c:v>
                </c:pt>
                <c:pt idx="126">
                  <c:v>5.7067754629629635</c:v>
                </c:pt>
                <c:pt idx="127">
                  <c:v>5.707223379629629</c:v>
                </c:pt>
                <c:pt idx="128">
                  <c:v>5.7076620370370375</c:v>
                </c:pt>
                <c:pt idx="129">
                  <c:v>5.7080925925925925</c:v>
                </c:pt>
                <c:pt idx="130">
                  <c:v>5.7085162037037032</c:v>
                </c:pt>
                <c:pt idx="131">
                  <c:v>5.7089317129629631</c:v>
                </c:pt>
                <c:pt idx="132">
                  <c:v>5.7093402777777778</c:v>
                </c:pt>
                <c:pt idx="133">
                  <c:v>5.7097407407407408</c:v>
                </c:pt>
                <c:pt idx="134">
                  <c:v>5.7101342592592585</c:v>
                </c:pt>
                <c:pt idx="135">
                  <c:v>5.7105208333333337</c:v>
                </c:pt>
                <c:pt idx="136">
                  <c:v>5.7109016203703709</c:v>
                </c:pt>
                <c:pt idx="137">
                  <c:v>5.7112754629629627</c:v>
                </c:pt>
                <c:pt idx="138">
                  <c:v>5.7116423611111111</c:v>
                </c:pt>
                <c:pt idx="139">
                  <c:v>5.7120023148148151</c:v>
                </c:pt>
                <c:pt idx="140">
                  <c:v>5.7123564814814811</c:v>
                </c:pt>
                <c:pt idx="141">
                  <c:v>5.7127048611111109</c:v>
                </c:pt>
                <c:pt idx="142">
                  <c:v>5.7130462962962962</c:v>
                </c:pt>
                <c:pt idx="143">
                  <c:v>5.7133831018518517</c:v>
                </c:pt>
                <c:pt idx="144">
                  <c:v>5.7137152777777782</c:v>
                </c:pt>
                <c:pt idx="145">
                  <c:v>5.7140405092592585</c:v>
                </c:pt>
                <c:pt idx="146">
                  <c:v>5.7143611111111108</c:v>
                </c:pt>
                <c:pt idx="147">
                  <c:v>5.7146759259259259</c:v>
                </c:pt>
                <c:pt idx="148">
                  <c:v>5.7149861111111111</c:v>
                </c:pt>
                <c:pt idx="149">
                  <c:v>5.7152916666666664</c:v>
                </c:pt>
                <c:pt idx="150">
                  <c:v>5.7155925925925928</c:v>
                </c:pt>
                <c:pt idx="151">
                  <c:v>5.715887731481482</c:v>
                </c:pt>
                <c:pt idx="152">
                  <c:v>5.7161817129629631</c:v>
                </c:pt>
                <c:pt idx="153">
                  <c:v>5.7164675925925925</c:v>
                </c:pt>
                <c:pt idx="154">
                  <c:v>5.7167488425925921</c:v>
                </c:pt>
                <c:pt idx="155">
                  <c:v>5.7170266203703699</c:v>
                </c:pt>
                <c:pt idx="156">
                  <c:v>5.717300925925926</c:v>
                </c:pt>
                <c:pt idx="157">
                  <c:v>5.7175717592592594</c:v>
                </c:pt>
                <c:pt idx="158">
                  <c:v>5.717837962962963</c:v>
                </c:pt>
                <c:pt idx="159">
                  <c:v>5.7181006944444448</c:v>
                </c:pt>
                <c:pt idx="160">
                  <c:v>5.7183587962962967</c:v>
                </c:pt>
                <c:pt idx="161">
                  <c:v>5.718613425925926</c:v>
                </c:pt>
                <c:pt idx="162">
                  <c:v>5.7188645833333336</c:v>
                </c:pt>
                <c:pt idx="163">
                  <c:v>5.7191099537037031</c:v>
                </c:pt>
                <c:pt idx="164">
                  <c:v>5.7193541666666672</c:v>
                </c:pt>
                <c:pt idx="165">
                  <c:v>5.7195925925925923</c:v>
                </c:pt>
                <c:pt idx="166">
                  <c:v>5.7198287037037039</c:v>
                </c:pt>
                <c:pt idx="167">
                  <c:v>5.7200613425925928</c:v>
                </c:pt>
                <c:pt idx="168">
                  <c:v>5.7202905092592591</c:v>
                </c:pt>
                <c:pt idx="169">
                  <c:v>5.7205173611111109</c:v>
                </c:pt>
                <c:pt idx="170">
                  <c:v>5.7207407407407409</c:v>
                </c:pt>
                <c:pt idx="171">
                  <c:v>5.7209606481481483</c:v>
                </c:pt>
                <c:pt idx="172">
                  <c:v>5.7211770833333331</c:v>
                </c:pt>
                <c:pt idx="173">
                  <c:v>5.7213912037037042</c:v>
                </c:pt>
                <c:pt idx="174">
                  <c:v>5.7216041666666664</c:v>
                </c:pt>
                <c:pt idx="175">
                  <c:v>5.7218136574074077</c:v>
                </c:pt>
                <c:pt idx="176">
                  <c:v>5.7220196759259263</c:v>
                </c:pt>
                <c:pt idx="177">
                  <c:v>5.7222222222222223</c:v>
                </c:pt>
                <c:pt idx="178">
                  <c:v>5.7224224537037038</c:v>
                </c:pt>
                <c:pt idx="179">
                  <c:v>5.7226192129629627</c:v>
                </c:pt>
                <c:pt idx="180">
                  <c:v>5.7228148148148152</c:v>
                </c:pt>
                <c:pt idx="181">
                  <c:v>5.7230069444444442</c:v>
                </c:pt>
                <c:pt idx="182">
                  <c:v>5.7231967592592596</c:v>
                </c:pt>
                <c:pt idx="183">
                  <c:v>5.7233842592592596</c:v>
                </c:pt>
                <c:pt idx="184">
                  <c:v>5.7235694444444452</c:v>
                </c:pt>
                <c:pt idx="185">
                  <c:v>5.7237523148148153</c:v>
                </c:pt>
                <c:pt idx="186">
                  <c:v>5.72393287037037</c:v>
                </c:pt>
                <c:pt idx="187">
                  <c:v>5.7241111111111111</c:v>
                </c:pt>
                <c:pt idx="188">
                  <c:v>5.724282407407407</c:v>
                </c:pt>
                <c:pt idx="189">
                  <c:v>5.7244583333333336</c:v>
                </c:pt>
                <c:pt idx="190">
                  <c:v>5.7246307870370368</c:v>
                </c:pt>
                <c:pt idx="191">
                  <c:v>5.724799768518519</c:v>
                </c:pt>
                <c:pt idx="192">
                  <c:v>5.7249675925925931</c:v>
                </c:pt>
                <c:pt idx="193">
                  <c:v>5.7251331018518519</c:v>
                </c:pt>
                <c:pt idx="194">
                  <c:v>5.7252962962962961</c:v>
                </c:pt>
                <c:pt idx="195">
                  <c:v>5.7254583333333331</c:v>
                </c:pt>
                <c:pt idx="196">
                  <c:v>5.7256168981481483</c:v>
                </c:pt>
                <c:pt idx="197">
                  <c:v>5.7257754629629627</c:v>
                </c:pt>
                <c:pt idx="198">
                  <c:v>5.7259282407407408</c:v>
                </c:pt>
                <c:pt idx="199">
                  <c:v>5.7260821759259262</c:v>
                </c:pt>
                <c:pt idx="200">
                  <c:v>5.7263333333333337</c:v>
                </c:pt>
              </c:numCache>
            </c:numRef>
          </c:yVal>
        </c:ser>
        <c:ser>
          <c:idx val="1"/>
          <c:order val="1"/>
          <c:tx>
            <c:v>90%</c:v>
          </c:tx>
          <c:spPr>
            <a:ln>
              <a:noFill/>
            </a:ln>
          </c:spPr>
          <c:marker>
            <c:symbol val="star"/>
            <c:size val="7"/>
            <c:spPr>
              <a:ln>
                <a:solidFill>
                  <a:srgbClr val="8064A2"/>
                </a:solidFill>
              </a:ln>
            </c:spPr>
          </c:marker>
          <c:xVal>
            <c:numRef>
              <c:f>Com_GW_3_5pc!$D$114</c:f>
              <c:numCache>
                <c:formatCode>General</c:formatCode>
                <c:ptCount val="1"/>
                <c:pt idx="0">
                  <c:v>1.5625</c:v>
                </c:pt>
              </c:numCache>
            </c:numRef>
          </c:xVal>
          <c:yVal>
            <c:numRef>
              <c:f>Com_GW_3_5pc!$F$114</c:f>
              <c:numCache>
                <c:formatCode>General</c:formatCode>
                <c:ptCount val="1"/>
                <c:pt idx="0">
                  <c:v>5.2081655092592589</c:v>
                </c:pt>
              </c:numCache>
            </c:numRef>
          </c:yVal>
        </c:ser>
        <c:axId val="213529344"/>
        <c:axId val="213531264"/>
      </c:scatterChart>
      <c:valAx>
        <c:axId val="213529344"/>
        <c:scaling>
          <c:orientation val="minMax"/>
          <c:max val="1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layout/>
        </c:title>
        <c:numFmt formatCode="General" sourceLinked="1"/>
        <c:tickLblPos val="nextTo"/>
        <c:crossAx val="213531264"/>
        <c:crosses val="autoZero"/>
        <c:crossBetween val="midCat"/>
      </c:valAx>
      <c:valAx>
        <c:axId val="213531264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cfs at spring</a:t>
                </a:r>
              </a:p>
            </c:rich>
          </c:tx>
          <c:layout/>
        </c:title>
        <c:numFmt formatCode="General" sourceLinked="1"/>
        <c:tickLblPos val="nextTo"/>
        <c:crossAx val="213529344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tx>
            <c:strRef>
              <c:f>Com_GW_5pc!$A$101</c:f>
              <c:strCache>
                <c:ptCount val="1"/>
                <c:pt idx="0">
                  <c:v>RANGEN</c:v>
                </c:pt>
              </c:strCache>
            </c:strRef>
          </c:tx>
          <c:marker>
            <c:symbol val="none"/>
          </c:marker>
          <c:xVal>
            <c:numRef>
              <c:f>Com_GW_5pc!$D$101:$D$301</c:f>
              <c:numCache>
                <c:formatCode>General</c:formatCode>
                <c:ptCount val="201"/>
                <c:pt idx="0">
                  <c:v>0</c:v>
                </c:pt>
                <c:pt idx="1">
                  <c:v>6.25E-2</c:v>
                </c:pt>
                <c:pt idx="2">
                  <c:v>0.1875</c:v>
                </c:pt>
                <c:pt idx="3">
                  <c:v>0.3125</c:v>
                </c:pt>
                <c:pt idx="4">
                  <c:v>0.4375</c:v>
                </c:pt>
                <c:pt idx="5">
                  <c:v>0.5625</c:v>
                </c:pt>
                <c:pt idx="6">
                  <c:v>0.6875</c:v>
                </c:pt>
                <c:pt idx="7">
                  <c:v>0.8125</c:v>
                </c:pt>
                <c:pt idx="8">
                  <c:v>0.9375</c:v>
                </c:pt>
                <c:pt idx="9">
                  <c:v>1.0625</c:v>
                </c:pt>
                <c:pt idx="10">
                  <c:v>1.1875</c:v>
                </c:pt>
                <c:pt idx="11">
                  <c:v>1.3125</c:v>
                </c:pt>
                <c:pt idx="12">
                  <c:v>1.4375</c:v>
                </c:pt>
                <c:pt idx="13">
                  <c:v>1.5625</c:v>
                </c:pt>
                <c:pt idx="14">
                  <c:v>1.6875</c:v>
                </c:pt>
                <c:pt idx="15">
                  <c:v>1.8125</c:v>
                </c:pt>
                <c:pt idx="16">
                  <c:v>1.9375</c:v>
                </c:pt>
                <c:pt idx="17">
                  <c:v>2.0625</c:v>
                </c:pt>
                <c:pt idx="18">
                  <c:v>2.1875</c:v>
                </c:pt>
                <c:pt idx="19">
                  <c:v>2.3125</c:v>
                </c:pt>
                <c:pt idx="20">
                  <c:v>2.4375</c:v>
                </c:pt>
                <c:pt idx="21">
                  <c:v>2.5625</c:v>
                </c:pt>
                <c:pt idx="22">
                  <c:v>2.6875</c:v>
                </c:pt>
                <c:pt idx="23">
                  <c:v>2.8125</c:v>
                </c:pt>
                <c:pt idx="24">
                  <c:v>2.9375</c:v>
                </c:pt>
                <c:pt idx="25">
                  <c:v>3.0625</c:v>
                </c:pt>
                <c:pt idx="26">
                  <c:v>3.1875</c:v>
                </c:pt>
                <c:pt idx="27">
                  <c:v>3.3125</c:v>
                </c:pt>
                <c:pt idx="28">
                  <c:v>3.4375</c:v>
                </c:pt>
                <c:pt idx="29">
                  <c:v>3.5625</c:v>
                </c:pt>
                <c:pt idx="30">
                  <c:v>3.6875</c:v>
                </c:pt>
                <c:pt idx="31">
                  <c:v>3.8125</c:v>
                </c:pt>
                <c:pt idx="32">
                  <c:v>3.9375</c:v>
                </c:pt>
                <c:pt idx="33">
                  <c:v>4.0625</c:v>
                </c:pt>
                <c:pt idx="34">
                  <c:v>4.1875</c:v>
                </c:pt>
                <c:pt idx="35">
                  <c:v>4.3125</c:v>
                </c:pt>
                <c:pt idx="36">
                  <c:v>4.4375</c:v>
                </c:pt>
                <c:pt idx="37">
                  <c:v>4.5625</c:v>
                </c:pt>
                <c:pt idx="38">
                  <c:v>4.6875</c:v>
                </c:pt>
                <c:pt idx="39">
                  <c:v>4.8125</c:v>
                </c:pt>
                <c:pt idx="40">
                  <c:v>4.9375</c:v>
                </c:pt>
                <c:pt idx="41">
                  <c:v>5.0625</c:v>
                </c:pt>
                <c:pt idx="42">
                  <c:v>5.1875</c:v>
                </c:pt>
                <c:pt idx="43">
                  <c:v>5.3125</c:v>
                </c:pt>
                <c:pt idx="44">
                  <c:v>5.4375</c:v>
                </c:pt>
                <c:pt idx="45">
                  <c:v>5.5625</c:v>
                </c:pt>
                <c:pt idx="46">
                  <c:v>5.6875</c:v>
                </c:pt>
                <c:pt idx="47">
                  <c:v>5.8125</c:v>
                </c:pt>
                <c:pt idx="48">
                  <c:v>5.9375</c:v>
                </c:pt>
                <c:pt idx="49">
                  <c:v>6.0625</c:v>
                </c:pt>
                <c:pt idx="50">
                  <c:v>6.1875</c:v>
                </c:pt>
                <c:pt idx="51">
                  <c:v>6.3125</c:v>
                </c:pt>
                <c:pt idx="52">
                  <c:v>6.4375</c:v>
                </c:pt>
                <c:pt idx="53">
                  <c:v>6.5625</c:v>
                </c:pt>
                <c:pt idx="54">
                  <c:v>6.6875</c:v>
                </c:pt>
                <c:pt idx="55">
                  <c:v>6.8125</c:v>
                </c:pt>
                <c:pt idx="56">
                  <c:v>6.9375</c:v>
                </c:pt>
                <c:pt idx="57">
                  <c:v>7.0625</c:v>
                </c:pt>
                <c:pt idx="58">
                  <c:v>7.1875</c:v>
                </c:pt>
                <c:pt idx="59">
                  <c:v>7.3125</c:v>
                </c:pt>
                <c:pt idx="60">
                  <c:v>7.4375</c:v>
                </c:pt>
                <c:pt idx="61">
                  <c:v>7.5625</c:v>
                </c:pt>
                <c:pt idx="62">
                  <c:v>7.6875</c:v>
                </c:pt>
                <c:pt idx="63">
                  <c:v>7.8125</c:v>
                </c:pt>
                <c:pt idx="64">
                  <c:v>7.9375</c:v>
                </c:pt>
                <c:pt idx="65">
                  <c:v>8.0625</c:v>
                </c:pt>
                <c:pt idx="66">
                  <c:v>8.1875</c:v>
                </c:pt>
                <c:pt idx="67">
                  <c:v>8.3125</c:v>
                </c:pt>
                <c:pt idx="68">
                  <c:v>8.4375</c:v>
                </c:pt>
                <c:pt idx="69">
                  <c:v>8.5625</c:v>
                </c:pt>
                <c:pt idx="70">
                  <c:v>8.6875</c:v>
                </c:pt>
                <c:pt idx="71">
                  <c:v>8.8125</c:v>
                </c:pt>
                <c:pt idx="72">
                  <c:v>8.9375</c:v>
                </c:pt>
                <c:pt idx="73">
                  <c:v>9.0625</c:v>
                </c:pt>
                <c:pt idx="74">
                  <c:v>9.1875</c:v>
                </c:pt>
                <c:pt idx="75">
                  <c:v>9.3125</c:v>
                </c:pt>
                <c:pt idx="76">
                  <c:v>9.4375</c:v>
                </c:pt>
                <c:pt idx="77">
                  <c:v>9.5625</c:v>
                </c:pt>
                <c:pt idx="78">
                  <c:v>9.6875</c:v>
                </c:pt>
                <c:pt idx="79">
                  <c:v>9.8125</c:v>
                </c:pt>
                <c:pt idx="80">
                  <c:v>9.9375</c:v>
                </c:pt>
                <c:pt idx="81">
                  <c:v>10.0625</c:v>
                </c:pt>
                <c:pt idx="82">
                  <c:v>10.1875</c:v>
                </c:pt>
                <c:pt idx="83">
                  <c:v>10.3125</c:v>
                </c:pt>
                <c:pt idx="84">
                  <c:v>10.4375</c:v>
                </c:pt>
                <c:pt idx="85">
                  <c:v>10.5625</c:v>
                </c:pt>
                <c:pt idx="86">
                  <c:v>10.6875</c:v>
                </c:pt>
                <c:pt idx="87">
                  <c:v>10.8125</c:v>
                </c:pt>
                <c:pt idx="88">
                  <c:v>10.9375</c:v>
                </c:pt>
                <c:pt idx="89">
                  <c:v>11.0625</c:v>
                </c:pt>
                <c:pt idx="90">
                  <c:v>11.1875</c:v>
                </c:pt>
                <c:pt idx="91">
                  <c:v>11.3125</c:v>
                </c:pt>
                <c:pt idx="92">
                  <c:v>11.4375</c:v>
                </c:pt>
                <c:pt idx="93">
                  <c:v>11.5625</c:v>
                </c:pt>
                <c:pt idx="94">
                  <c:v>11.6875</c:v>
                </c:pt>
                <c:pt idx="95">
                  <c:v>11.8125</c:v>
                </c:pt>
                <c:pt idx="96">
                  <c:v>11.9375</c:v>
                </c:pt>
                <c:pt idx="97">
                  <c:v>12.0625</c:v>
                </c:pt>
                <c:pt idx="98">
                  <c:v>12.1875</c:v>
                </c:pt>
                <c:pt idx="99">
                  <c:v>12.3125</c:v>
                </c:pt>
                <c:pt idx="100">
                  <c:v>12.4375</c:v>
                </c:pt>
                <c:pt idx="101">
                  <c:v>12.5625</c:v>
                </c:pt>
                <c:pt idx="102">
                  <c:v>12.6875</c:v>
                </c:pt>
                <c:pt idx="103">
                  <c:v>12.8125</c:v>
                </c:pt>
                <c:pt idx="104">
                  <c:v>12.9375</c:v>
                </c:pt>
                <c:pt idx="105">
                  <c:v>13.0625</c:v>
                </c:pt>
                <c:pt idx="106">
                  <c:v>13.1875</c:v>
                </c:pt>
                <c:pt idx="107">
                  <c:v>13.3125</c:v>
                </c:pt>
                <c:pt idx="108">
                  <c:v>13.4375</c:v>
                </c:pt>
                <c:pt idx="109">
                  <c:v>13.5625</c:v>
                </c:pt>
                <c:pt idx="110">
                  <c:v>13.6875</c:v>
                </c:pt>
                <c:pt idx="111">
                  <c:v>13.8125</c:v>
                </c:pt>
                <c:pt idx="112">
                  <c:v>13.9375</c:v>
                </c:pt>
                <c:pt idx="113">
                  <c:v>14.0625</c:v>
                </c:pt>
                <c:pt idx="114">
                  <c:v>14.1875</c:v>
                </c:pt>
                <c:pt idx="115">
                  <c:v>14.3125</c:v>
                </c:pt>
                <c:pt idx="116">
                  <c:v>14.4375</c:v>
                </c:pt>
                <c:pt idx="117">
                  <c:v>14.5625</c:v>
                </c:pt>
                <c:pt idx="118">
                  <c:v>14.6875</c:v>
                </c:pt>
                <c:pt idx="119">
                  <c:v>14.8125</c:v>
                </c:pt>
                <c:pt idx="120">
                  <c:v>14.9375</c:v>
                </c:pt>
                <c:pt idx="121">
                  <c:v>15.0625</c:v>
                </c:pt>
                <c:pt idx="122">
                  <c:v>15.1875</c:v>
                </c:pt>
                <c:pt idx="123">
                  <c:v>15.3125</c:v>
                </c:pt>
                <c:pt idx="124">
                  <c:v>15.4375</c:v>
                </c:pt>
                <c:pt idx="125">
                  <c:v>15.5625</c:v>
                </c:pt>
                <c:pt idx="126">
                  <c:v>15.6875</c:v>
                </c:pt>
                <c:pt idx="127">
                  <c:v>15.8125</c:v>
                </c:pt>
                <c:pt idx="128">
                  <c:v>15.9375</c:v>
                </c:pt>
                <c:pt idx="129">
                  <c:v>16.0625</c:v>
                </c:pt>
                <c:pt idx="130">
                  <c:v>16.1875</c:v>
                </c:pt>
                <c:pt idx="131">
                  <c:v>16.3125</c:v>
                </c:pt>
                <c:pt idx="132">
                  <c:v>16.4375</c:v>
                </c:pt>
                <c:pt idx="133">
                  <c:v>16.5625</c:v>
                </c:pt>
                <c:pt idx="134">
                  <c:v>16.6875</c:v>
                </c:pt>
                <c:pt idx="135">
                  <c:v>16.8125</c:v>
                </c:pt>
                <c:pt idx="136">
                  <c:v>16.9375</c:v>
                </c:pt>
                <c:pt idx="137">
                  <c:v>17.0625</c:v>
                </c:pt>
                <c:pt idx="138">
                  <c:v>17.1875</c:v>
                </c:pt>
                <c:pt idx="139">
                  <c:v>17.3125</c:v>
                </c:pt>
                <c:pt idx="140">
                  <c:v>17.4375</c:v>
                </c:pt>
                <c:pt idx="141">
                  <c:v>17.5625</c:v>
                </c:pt>
                <c:pt idx="142">
                  <c:v>17.6875</c:v>
                </c:pt>
                <c:pt idx="143">
                  <c:v>17.8125</c:v>
                </c:pt>
                <c:pt idx="144">
                  <c:v>17.9375</c:v>
                </c:pt>
                <c:pt idx="145">
                  <c:v>18.0625</c:v>
                </c:pt>
                <c:pt idx="146">
                  <c:v>18.1875</c:v>
                </c:pt>
                <c:pt idx="147">
                  <c:v>18.3125</c:v>
                </c:pt>
                <c:pt idx="148">
                  <c:v>18.4375</c:v>
                </c:pt>
                <c:pt idx="149">
                  <c:v>18.5625</c:v>
                </c:pt>
                <c:pt idx="150">
                  <c:v>18.6875</c:v>
                </c:pt>
                <c:pt idx="151">
                  <c:v>18.8125</c:v>
                </c:pt>
                <c:pt idx="152">
                  <c:v>18.9375</c:v>
                </c:pt>
                <c:pt idx="153">
                  <c:v>19.0625</c:v>
                </c:pt>
                <c:pt idx="154">
                  <c:v>19.1875</c:v>
                </c:pt>
                <c:pt idx="155">
                  <c:v>19.3125</c:v>
                </c:pt>
                <c:pt idx="156">
                  <c:v>19.4375</c:v>
                </c:pt>
                <c:pt idx="157">
                  <c:v>19.5625</c:v>
                </c:pt>
                <c:pt idx="158">
                  <c:v>19.6875</c:v>
                </c:pt>
                <c:pt idx="159">
                  <c:v>19.8125</c:v>
                </c:pt>
                <c:pt idx="160">
                  <c:v>19.9375</c:v>
                </c:pt>
                <c:pt idx="161">
                  <c:v>20.0625</c:v>
                </c:pt>
                <c:pt idx="162">
                  <c:v>20.1875</c:v>
                </c:pt>
                <c:pt idx="163">
                  <c:v>20.3125</c:v>
                </c:pt>
                <c:pt idx="164">
                  <c:v>20.4375</c:v>
                </c:pt>
                <c:pt idx="165">
                  <c:v>20.5625</c:v>
                </c:pt>
                <c:pt idx="166">
                  <c:v>20.6875</c:v>
                </c:pt>
                <c:pt idx="167">
                  <c:v>20.8125</c:v>
                </c:pt>
                <c:pt idx="168">
                  <c:v>20.9375</c:v>
                </c:pt>
                <c:pt idx="169">
                  <c:v>21.0625</c:v>
                </c:pt>
                <c:pt idx="170">
                  <c:v>21.1875</c:v>
                </c:pt>
                <c:pt idx="171">
                  <c:v>21.3125</c:v>
                </c:pt>
                <c:pt idx="172">
                  <c:v>21.4375</c:v>
                </c:pt>
                <c:pt idx="173">
                  <c:v>21.5625</c:v>
                </c:pt>
                <c:pt idx="174">
                  <c:v>21.6875</c:v>
                </c:pt>
                <c:pt idx="175">
                  <c:v>21.8125</c:v>
                </c:pt>
                <c:pt idx="176">
                  <c:v>21.9375</c:v>
                </c:pt>
                <c:pt idx="177">
                  <c:v>22.0625</c:v>
                </c:pt>
                <c:pt idx="178">
                  <c:v>22.1875</c:v>
                </c:pt>
                <c:pt idx="179">
                  <c:v>22.3125</c:v>
                </c:pt>
                <c:pt idx="180">
                  <c:v>22.4375</c:v>
                </c:pt>
                <c:pt idx="181">
                  <c:v>22.5625</c:v>
                </c:pt>
                <c:pt idx="182">
                  <c:v>22.6875</c:v>
                </c:pt>
                <c:pt idx="183">
                  <c:v>22.8125</c:v>
                </c:pt>
                <c:pt idx="184">
                  <c:v>22.9375</c:v>
                </c:pt>
                <c:pt idx="185">
                  <c:v>23.0625</c:v>
                </c:pt>
                <c:pt idx="186">
                  <c:v>23.1875</c:v>
                </c:pt>
                <c:pt idx="187">
                  <c:v>23.3125</c:v>
                </c:pt>
                <c:pt idx="188">
                  <c:v>23.4375</c:v>
                </c:pt>
                <c:pt idx="189">
                  <c:v>23.5625</c:v>
                </c:pt>
                <c:pt idx="190">
                  <c:v>23.6875</c:v>
                </c:pt>
                <c:pt idx="191">
                  <c:v>23.8125</c:v>
                </c:pt>
                <c:pt idx="192">
                  <c:v>23.9375</c:v>
                </c:pt>
                <c:pt idx="193">
                  <c:v>24.0625</c:v>
                </c:pt>
                <c:pt idx="194">
                  <c:v>24.1875</c:v>
                </c:pt>
                <c:pt idx="195">
                  <c:v>24.3125</c:v>
                </c:pt>
                <c:pt idx="196">
                  <c:v>24.4375</c:v>
                </c:pt>
                <c:pt idx="197">
                  <c:v>24.5625</c:v>
                </c:pt>
                <c:pt idx="198">
                  <c:v>24.6875</c:v>
                </c:pt>
                <c:pt idx="199">
                  <c:v>24.8125</c:v>
                </c:pt>
                <c:pt idx="200">
                  <c:v>24.9375</c:v>
                </c:pt>
              </c:numCache>
            </c:numRef>
          </c:xVal>
          <c:yVal>
            <c:numRef>
              <c:f>Com_GW_5pc!$F$101:$F$301</c:f>
              <c:numCache>
                <c:formatCode>General</c:formatCode>
                <c:ptCount val="201"/>
                <c:pt idx="0">
                  <c:v>0</c:v>
                </c:pt>
                <c:pt idx="1">
                  <c:v>1.4787835648148147</c:v>
                </c:pt>
                <c:pt idx="2">
                  <c:v>2.1019710648148147</c:v>
                </c:pt>
                <c:pt idx="3">
                  <c:v>2.4400208333333331</c:v>
                </c:pt>
                <c:pt idx="4">
                  <c:v>2.6497326388888887</c:v>
                </c:pt>
                <c:pt idx="5">
                  <c:v>2.7906643518518517</c:v>
                </c:pt>
                <c:pt idx="6">
                  <c:v>2.8904583333333336</c:v>
                </c:pt>
                <c:pt idx="7">
                  <c:v>2.963853009259259</c:v>
                </c:pt>
                <c:pt idx="8">
                  <c:v>3.0194166666666669</c:v>
                </c:pt>
                <c:pt idx="9">
                  <c:v>3.0624976851851851</c:v>
                </c:pt>
                <c:pt idx="10">
                  <c:v>3.0965787037037038</c:v>
                </c:pt>
                <c:pt idx="11">
                  <c:v>3.1240231481481477</c:v>
                </c:pt>
                <c:pt idx="12">
                  <c:v>3.1464780092592592</c:v>
                </c:pt>
                <c:pt idx="13">
                  <c:v>3.1651122685185187</c:v>
                </c:pt>
                <c:pt idx="14">
                  <c:v>3.180778935185185</c:v>
                </c:pt>
                <c:pt idx="15">
                  <c:v>3.1941087962962964</c:v>
                </c:pt>
                <c:pt idx="16">
                  <c:v>3.2055752314814816</c:v>
                </c:pt>
                <c:pt idx="17">
                  <c:v>3.2155370370370373</c:v>
                </c:pt>
                <c:pt idx="18">
                  <c:v>3.2242719907407404</c:v>
                </c:pt>
                <c:pt idx="19">
                  <c:v>3.2319953703703708</c:v>
                </c:pt>
                <c:pt idx="20">
                  <c:v>3.2388773148148147</c:v>
                </c:pt>
                <c:pt idx="21">
                  <c:v>3.2450532407407406</c:v>
                </c:pt>
                <c:pt idx="22">
                  <c:v>3.2506296296296298</c:v>
                </c:pt>
                <c:pt idx="23">
                  <c:v>3.2556944444444444</c:v>
                </c:pt>
                <c:pt idx="24">
                  <c:v>3.2603194444444443</c:v>
                </c:pt>
                <c:pt idx="25">
                  <c:v>3.2645625000000003</c:v>
                </c:pt>
                <c:pt idx="26">
                  <c:v>3.2684745370370374</c:v>
                </c:pt>
                <c:pt idx="27">
                  <c:v>3.2720925925925926</c:v>
                </c:pt>
                <c:pt idx="28">
                  <c:v>3.2754537037037039</c:v>
                </c:pt>
                <c:pt idx="29">
                  <c:v>3.2785856481481481</c:v>
                </c:pt>
                <c:pt idx="30">
                  <c:v>3.2815127314814818</c:v>
                </c:pt>
                <c:pt idx="31">
                  <c:v>3.2842569444444445</c:v>
                </c:pt>
                <c:pt idx="32">
                  <c:v>3.2868333333333335</c:v>
                </c:pt>
                <c:pt idx="33">
                  <c:v>3.2892592592592593</c:v>
                </c:pt>
                <c:pt idx="34">
                  <c:v>3.2915462962962962</c:v>
                </c:pt>
                <c:pt idx="35">
                  <c:v>3.293710648148148</c:v>
                </c:pt>
                <c:pt idx="36">
                  <c:v>3.295760416666667</c:v>
                </c:pt>
                <c:pt idx="37">
                  <c:v>3.2977037037037036</c:v>
                </c:pt>
                <c:pt idx="38">
                  <c:v>3.2995497685185184</c:v>
                </c:pt>
                <c:pt idx="39">
                  <c:v>3.3013055555555555</c:v>
                </c:pt>
                <c:pt idx="40">
                  <c:v>3.3029756944444442</c:v>
                </c:pt>
                <c:pt idx="41">
                  <c:v>3.3045694444444442</c:v>
                </c:pt>
                <c:pt idx="42">
                  <c:v>3.3060902777777779</c:v>
                </c:pt>
                <c:pt idx="43">
                  <c:v>3.3075439814814813</c:v>
                </c:pt>
                <c:pt idx="44">
                  <c:v>3.3089328703703704</c:v>
                </c:pt>
                <c:pt idx="45">
                  <c:v>3.3102638888888887</c:v>
                </c:pt>
                <c:pt idx="46">
                  <c:v>3.3115358796296297</c:v>
                </c:pt>
                <c:pt idx="47">
                  <c:v>3.3127569444444447</c:v>
                </c:pt>
                <c:pt idx="48">
                  <c:v>3.3139259259259259</c:v>
                </c:pt>
                <c:pt idx="49">
                  <c:v>3.3150543981481482</c:v>
                </c:pt>
                <c:pt idx="50">
                  <c:v>3.3161319444444444</c:v>
                </c:pt>
                <c:pt idx="51">
                  <c:v>3.3171666666666666</c:v>
                </c:pt>
                <c:pt idx="52">
                  <c:v>3.318162037037037</c:v>
                </c:pt>
                <c:pt idx="53">
                  <c:v>3.3191168981481485</c:v>
                </c:pt>
                <c:pt idx="54">
                  <c:v>3.3200370370370371</c:v>
                </c:pt>
                <c:pt idx="55">
                  <c:v>3.3209236111111111</c:v>
                </c:pt>
                <c:pt idx="56">
                  <c:v>3.3217789351851854</c:v>
                </c:pt>
                <c:pt idx="57">
                  <c:v>3.3226030092592596</c:v>
                </c:pt>
                <c:pt idx="58">
                  <c:v>3.3233958333333335</c:v>
                </c:pt>
                <c:pt idx="59">
                  <c:v>3.3241620370370368</c:v>
                </c:pt>
                <c:pt idx="60">
                  <c:v>3.3248993055555554</c:v>
                </c:pt>
                <c:pt idx="61">
                  <c:v>3.325612268518519</c:v>
                </c:pt>
                <c:pt idx="62">
                  <c:v>3.3262997685185183</c:v>
                </c:pt>
                <c:pt idx="63">
                  <c:v>3.3269629629629627</c:v>
                </c:pt>
                <c:pt idx="64">
                  <c:v>3.3276041666666667</c:v>
                </c:pt>
                <c:pt idx="65">
                  <c:v>3.3282233796296294</c:v>
                </c:pt>
                <c:pt idx="66">
                  <c:v>3.3288217592592595</c:v>
                </c:pt>
                <c:pt idx="67">
                  <c:v>3.3294004629629632</c:v>
                </c:pt>
                <c:pt idx="68">
                  <c:v>3.3299618055555555</c:v>
                </c:pt>
                <c:pt idx="69">
                  <c:v>3.3305023148148152</c:v>
                </c:pt>
                <c:pt idx="70">
                  <c:v>3.3310266203703707</c:v>
                </c:pt>
                <c:pt idx="71">
                  <c:v>3.3315335648148148</c:v>
                </c:pt>
                <c:pt idx="72">
                  <c:v>3.3320243055555556</c:v>
                </c:pt>
                <c:pt idx="73">
                  <c:v>3.3325</c:v>
                </c:pt>
                <c:pt idx="74">
                  <c:v>3.332960648148148</c:v>
                </c:pt>
                <c:pt idx="75">
                  <c:v>3.3334062499999999</c:v>
                </c:pt>
                <c:pt idx="76">
                  <c:v>3.3338391203703703</c:v>
                </c:pt>
                <c:pt idx="77">
                  <c:v>3.3342592592592593</c:v>
                </c:pt>
                <c:pt idx="78">
                  <c:v>3.334665509259259</c:v>
                </c:pt>
                <c:pt idx="79">
                  <c:v>3.3350601851851853</c:v>
                </c:pt>
                <c:pt idx="80">
                  <c:v>3.335443287037037</c:v>
                </c:pt>
                <c:pt idx="81">
                  <c:v>3.3358136574074071</c:v>
                </c:pt>
                <c:pt idx="82">
                  <c:v>3.3361736111111115</c:v>
                </c:pt>
                <c:pt idx="83">
                  <c:v>3.3365231481481481</c:v>
                </c:pt>
                <c:pt idx="84">
                  <c:v>3.3368611111111108</c:v>
                </c:pt>
                <c:pt idx="85">
                  <c:v>3.3371898148148151</c:v>
                </c:pt>
                <c:pt idx="86">
                  <c:v>3.3375092592592592</c:v>
                </c:pt>
                <c:pt idx="87">
                  <c:v>3.3378206018518521</c:v>
                </c:pt>
                <c:pt idx="88">
                  <c:v>3.3381226851851848</c:v>
                </c:pt>
                <c:pt idx="89">
                  <c:v>3.3384155092592591</c:v>
                </c:pt>
                <c:pt idx="90">
                  <c:v>3.3387013888888886</c:v>
                </c:pt>
                <c:pt idx="91">
                  <c:v>3.3389768518518514</c:v>
                </c:pt>
                <c:pt idx="92">
                  <c:v>3.3392476851851853</c:v>
                </c:pt>
                <c:pt idx="93">
                  <c:v>3.339511574074074</c:v>
                </c:pt>
                <c:pt idx="94">
                  <c:v>3.3397685185185186</c:v>
                </c:pt>
                <c:pt idx="95">
                  <c:v>3.3400173611111112</c:v>
                </c:pt>
                <c:pt idx="96">
                  <c:v>3.3402581018518518</c:v>
                </c:pt>
                <c:pt idx="97">
                  <c:v>3.3404942129629629</c:v>
                </c:pt>
                <c:pt idx="98">
                  <c:v>3.3407222222222224</c:v>
                </c:pt>
                <c:pt idx="99">
                  <c:v>3.3409444444444443</c:v>
                </c:pt>
                <c:pt idx="100">
                  <c:v>3.3411643518518517</c:v>
                </c:pt>
                <c:pt idx="101">
                  <c:v>3.3413761574074079</c:v>
                </c:pt>
                <c:pt idx="102">
                  <c:v>3.3415821759259261</c:v>
                </c:pt>
                <c:pt idx="103">
                  <c:v>3.3417835648148144</c:v>
                </c:pt>
                <c:pt idx="104">
                  <c:v>3.3419791666666665</c:v>
                </c:pt>
                <c:pt idx="105">
                  <c:v>3.3421689814814819</c:v>
                </c:pt>
                <c:pt idx="106">
                  <c:v>3.3423553240740742</c:v>
                </c:pt>
                <c:pt idx="107">
                  <c:v>3.3425381944444443</c:v>
                </c:pt>
                <c:pt idx="108">
                  <c:v>3.3427152777777773</c:v>
                </c:pt>
                <c:pt idx="109">
                  <c:v>3.3428877314814813</c:v>
                </c:pt>
                <c:pt idx="110">
                  <c:v>3.3430555555555554</c:v>
                </c:pt>
                <c:pt idx="111">
                  <c:v>3.3432199074074074</c:v>
                </c:pt>
                <c:pt idx="112">
                  <c:v>3.3433796296296294</c:v>
                </c:pt>
                <c:pt idx="113">
                  <c:v>3.3435347222222225</c:v>
                </c:pt>
                <c:pt idx="114">
                  <c:v>3.3436874999999997</c:v>
                </c:pt>
                <c:pt idx="115">
                  <c:v>3.3438356481481484</c:v>
                </c:pt>
                <c:pt idx="116">
                  <c:v>3.3439814814814817</c:v>
                </c:pt>
                <c:pt idx="117">
                  <c:v>3.3441226851851855</c:v>
                </c:pt>
                <c:pt idx="118">
                  <c:v>3.3442615740740744</c:v>
                </c:pt>
                <c:pt idx="119">
                  <c:v>3.344395833333333</c:v>
                </c:pt>
                <c:pt idx="120">
                  <c:v>3.344527777777778</c:v>
                </c:pt>
                <c:pt idx="121">
                  <c:v>3.3446574074074076</c:v>
                </c:pt>
                <c:pt idx="122">
                  <c:v>3.3447835648148145</c:v>
                </c:pt>
                <c:pt idx="123">
                  <c:v>3.3449062500000002</c:v>
                </c:pt>
                <c:pt idx="124">
                  <c:v>3.34502662037037</c:v>
                </c:pt>
                <c:pt idx="125">
                  <c:v>3.3451446759259258</c:v>
                </c:pt>
                <c:pt idx="126">
                  <c:v>3.3452592592592594</c:v>
                </c:pt>
                <c:pt idx="127">
                  <c:v>3.3453715277777776</c:v>
                </c:pt>
                <c:pt idx="128">
                  <c:v>3.3454814814814813</c:v>
                </c:pt>
                <c:pt idx="129">
                  <c:v>3.3455891203703705</c:v>
                </c:pt>
                <c:pt idx="130">
                  <c:v>3.3456944444444443</c:v>
                </c:pt>
                <c:pt idx="131">
                  <c:v>3.3457974537037041</c:v>
                </c:pt>
                <c:pt idx="132">
                  <c:v>3.3458993055555557</c:v>
                </c:pt>
                <c:pt idx="133">
                  <c:v>3.3460000000000001</c:v>
                </c:pt>
                <c:pt idx="134">
                  <c:v>3.34609837962963</c:v>
                </c:pt>
                <c:pt idx="135">
                  <c:v>3.3461944444444445</c:v>
                </c:pt>
                <c:pt idx="136">
                  <c:v>3.3462870370370372</c:v>
                </c:pt>
                <c:pt idx="137">
                  <c:v>3.34637962962963</c:v>
                </c:pt>
                <c:pt idx="138">
                  <c:v>3.3464675925925924</c:v>
                </c:pt>
                <c:pt idx="139">
                  <c:v>3.3465555555555557</c:v>
                </c:pt>
                <c:pt idx="140">
                  <c:v>3.3466412037037037</c:v>
                </c:pt>
                <c:pt idx="141">
                  <c:v>3.3467256944444443</c:v>
                </c:pt>
                <c:pt idx="142">
                  <c:v>3.3468078703703705</c:v>
                </c:pt>
                <c:pt idx="143">
                  <c:v>3.346888888888889</c:v>
                </c:pt>
                <c:pt idx="144">
                  <c:v>3.3469687499999998</c:v>
                </c:pt>
                <c:pt idx="145">
                  <c:v>3.3470462962962961</c:v>
                </c:pt>
                <c:pt idx="146">
                  <c:v>3.3471226851851856</c:v>
                </c:pt>
                <c:pt idx="147">
                  <c:v>3.347197916666667</c:v>
                </c:pt>
                <c:pt idx="148">
                  <c:v>3.3472719907407407</c:v>
                </c:pt>
                <c:pt idx="149">
                  <c:v>3.3473449074074071</c:v>
                </c:pt>
                <c:pt idx="150">
                  <c:v>3.3474166666666667</c:v>
                </c:pt>
                <c:pt idx="151">
                  <c:v>3.3474872685185186</c:v>
                </c:pt>
                <c:pt idx="152">
                  <c:v>3.3475555555555556</c:v>
                </c:pt>
                <c:pt idx="153">
                  <c:v>3.3476238425925926</c:v>
                </c:pt>
                <c:pt idx="154">
                  <c:v>3.3476909722222223</c:v>
                </c:pt>
                <c:pt idx="155">
                  <c:v>3.3477569444444444</c:v>
                </c:pt>
                <c:pt idx="156">
                  <c:v>3.3478217592592592</c:v>
                </c:pt>
                <c:pt idx="157">
                  <c:v>3.3478842592592595</c:v>
                </c:pt>
                <c:pt idx="158">
                  <c:v>3.3479456018518516</c:v>
                </c:pt>
                <c:pt idx="159">
                  <c:v>3.348005787037037</c:v>
                </c:pt>
                <c:pt idx="160">
                  <c:v>3.3480648148148147</c:v>
                </c:pt>
                <c:pt idx="161">
                  <c:v>3.3481226851851851</c:v>
                </c:pt>
                <c:pt idx="162">
                  <c:v>3.3481770833333333</c:v>
                </c:pt>
                <c:pt idx="163">
                  <c:v>3.3482326388888888</c:v>
                </c:pt>
                <c:pt idx="164">
                  <c:v>3.3482881944444443</c:v>
                </c:pt>
                <c:pt idx="165">
                  <c:v>3.3483425925925925</c:v>
                </c:pt>
                <c:pt idx="166">
                  <c:v>3.3483958333333335</c:v>
                </c:pt>
                <c:pt idx="167">
                  <c:v>3.348449074074074</c:v>
                </c:pt>
                <c:pt idx="168">
                  <c:v>3.3485023148148145</c:v>
                </c:pt>
                <c:pt idx="169">
                  <c:v>3.3485532407407406</c:v>
                </c:pt>
                <c:pt idx="170">
                  <c:v>3.3486018518518521</c:v>
                </c:pt>
                <c:pt idx="171">
                  <c:v>3.3486504629629632</c:v>
                </c:pt>
                <c:pt idx="172">
                  <c:v>3.3486990740740739</c:v>
                </c:pt>
                <c:pt idx="173">
                  <c:v>3.34874537037037</c:v>
                </c:pt>
                <c:pt idx="174">
                  <c:v>3.3487905092592594</c:v>
                </c:pt>
                <c:pt idx="175">
                  <c:v>3.3488356481481483</c:v>
                </c:pt>
                <c:pt idx="176">
                  <c:v>3.3488807870370367</c:v>
                </c:pt>
                <c:pt idx="177">
                  <c:v>3.3489259259259261</c:v>
                </c:pt>
                <c:pt idx="178">
                  <c:v>3.3489699074074073</c:v>
                </c:pt>
                <c:pt idx="179">
                  <c:v>3.349013888888889</c:v>
                </c:pt>
                <c:pt idx="180">
                  <c:v>3.3490555555555557</c:v>
                </c:pt>
                <c:pt idx="181">
                  <c:v>3.3490972222222224</c:v>
                </c:pt>
                <c:pt idx="182">
                  <c:v>3.3491388888888887</c:v>
                </c:pt>
                <c:pt idx="183">
                  <c:v>3.3491793981481477</c:v>
                </c:pt>
                <c:pt idx="184">
                  <c:v>3.3492199074074072</c:v>
                </c:pt>
                <c:pt idx="185">
                  <c:v>3.3492604166666662</c:v>
                </c:pt>
                <c:pt idx="186">
                  <c:v>3.3492997685185184</c:v>
                </c:pt>
                <c:pt idx="187">
                  <c:v>3.3493368055555557</c:v>
                </c:pt>
                <c:pt idx="188">
                  <c:v>3.349373842592593</c:v>
                </c:pt>
                <c:pt idx="189">
                  <c:v>3.3494108796296294</c:v>
                </c:pt>
                <c:pt idx="190">
                  <c:v>3.3494467592592594</c:v>
                </c:pt>
                <c:pt idx="191">
                  <c:v>3.3494837962962967</c:v>
                </c:pt>
                <c:pt idx="192">
                  <c:v>3.349518518518519</c:v>
                </c:pt>
                <c:pt idx="193">
                  <c:v>3.3495543981481481</c:v>
                </c:pt>
                <c:pt idx="194">
                  <c:v>3.3495879629629632</c:v>
                </c:pt>
                <c:pt idx="195">
                  <c:v>3.3496215277777774</c:v>
                </c:pt>
                <c:pt idx="196">
                  <c:v>3.3496550925925925</c:v>
                </c:pt>
                <c:pt idx="197">
                  <c:v>3.3496874999999999</c:v>
                </c:pt>
                <c:pt idx="198">
                  <c:v>3.3497187500000001</c:v>
                </c:pt>
                <c:pt idx="199">
                  <c:v>3.3497511574074075</c:v>
                </c:pt>
                <c:pt idx="200">
                  <c:v>3.3497824074074076</c:v>
                </c:pt>
              </c:numCache>
            </c:numRef>
          </c:yVal>
        </c:ser>
        <c:ser>
          <c:idx val="1"/>
          <c:order val="1"/>
          <c:tx>
            <c:v>90%</c:v>
          </c:tx>
          <c:spPr>
            <a:ln>
              <a:noFill/>
            </a:ln>
          </c:spPr>
          <c:marker>
            <c:symbol val="star"/>
            <c:size val="7"/>
            <c:spPr>
              <a:ln>
                <a:solidFill>
                  <a:srgbClr val="8064A2"/>
                </a:solidFill>
              </a:ln>
            </c:spPr>
          </c:marker>
          <c:xVal>
            <c:numRef>
              <c:f>Com_GW_5pc!$D$109</c:f>
              <c:numCache>
                <c:formatCode>General</c:formatCode>
                <c:ptCount val="1"/>
                <c:pt idx="0">
                  <c:v>0.9375</c:v>
                </c:pt>
              </c:numCache>
            </c:numRef>
          </c:xVal>
          <c:yVal>
            <c:numRef>
              <c:f>Com_GW_5pc!$F$109</c:f>
              <c:numCache>
                <c:formatCode>General</c:formatCode>
                <c:ptCount val="1"/>
                <c:pt idx="0">
                  <c:v>3.0194166666666669</c:v>
                </c:pt>
              </c:numCache>
            </c:numRef>
          </c:yVal>
        </c:ser>
        <c:axId val="213724160"/>
        <c:axId val="213730432"/>
      </c:scatterChart>
      <c:valAx>
        <c:axId val="213724160"/>
        <c:scaling>
          <c:orientation val="minMax"/>
          <c:max val="1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layout/>
        </c:title>
        <c:numFmt formatCode="General" sourceLinked="1"/>
        <c:tickLblPos val="nextTo"/>
        <c:crossAx val="213730432"/>
        <c:crosses val="autoZero"/>
        <c:crossBetween val="midCat"/>
      </c:valAx>
      <c:valAx>
        <c:axId val="21373043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cfs at spring</a:t>
                </a:r>
              </a:p>
            </c:rich>
          </c:tx>
          <c:layout/>
        </c:title>
        <c:numFmt formatCode="General" sourceLinked="1"/>
        <c:tickLblPos val="nextTo"/>
        <c:crossAx val="213724160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tx>
            <c:strRef>
              <c:f>Com_GW_10pc!$A$101</c:f>
              <c:strCache>
                <c:ptCount val="1"/>
                <c:pt idx="0">
                  <c:v>RANGEN</c:v>
                </c:pt>
              </c:strCache>
            </c:strRef>
          </c:tx>
          <c:marker>
            <c:symbol val="none"/>
          </c:marker>
          <c:xVal>
            <c:numRef>
              <c:f>Com_GW_10pc!$D$101:$D$301</c:f>
              <c:numCache>
                <c:formatCode>0.00</c:formatCode>
                <c:ptCount val="201"/>
                <c:pt idx="0">
                  <c:v>0</c:v>
                </c:pt>
                <c:pt idx="1">
                  <c:v>6.25E-2</c:v>
                </c:pt>
                <c:pt idx="2">
                  <c:v>0.1875</c:v>
                </c:pt>
                <c:pt idx="3">
                  <c:v>0.3125</c:v>
                </c:pt>
                <c:pt idx="4">
                  <c:v>0.4375</c:v>
                </c:pt>
                <c:pt idx="5">
                  <c:v>0.5625</c:v>
                </c:pt>
                <c:pt idx="6">
                  <c:v>0.6875</c:v>
                </c:pt>
                <c:pt idx="7">
                  <c:v>0.8125</c:v>
                </c:pt>
                <c:pt idx="8">
                  <c:v>0.9375</c:v>
                </c:pt>
                <c:pt idx="9" formatCode="0.0">
                  <c:v>1.0625</c:v>
                </c:pt>
                <c:pt idx="10" formatCode="0.0">
                  <c:v>1.1875</c:v>
                </c:pt>
                <c:pt idx="11" formatCode="0.0">
                  <c:v>1.3125</c:v>
                </c:pt>
                <c:pt idx="12" formatCode="0.0">
                  <c:v>1.4375</c:v>
                </c:pt>
                <c:pt idx="13" formatCode="0.0">
                  <c:v>1.5625</c:v>
                </c:pt>
                <c:pt idx="14" formatCode="0.0">
                  <c:v>1.6875</c:v>
                </c:pt>
                <c:pt idx="15" formatCode="0.0">
                  <c:v>1.8125</c:v>
                </c:pt>
                <c:pt idx="16" formatCode="0.0">
                  <c:v>1.9375</c:v>
                </c:pt>
                <c:pt idx="17" formatCode="0.0">
                  <c:v>2.0625</c:v>
                </c:pt>
                <c:pt idx="18" formatCode="0.0">
                  <c:v>2.1875</c:v>
                </c:pt>
                <c:pt idx="19" formatCode="0.0">
                  <c:v>2.3125</c:v>
                </c:pt>
                <c:pt idx="20" formatCode="0.0">
                  <c:v>2.4375</c:v>
                </c:pt>
                <c:pt idx="21" formatCode="0.0">
                  <c:v>2.5625</c:v>
                </c:pt>
                <c:pt idx="22" formatCode="0.0">
                  <c:v>2.6875</c:v>
                </c:pt>
                <c:pt idx="23" formatCode="0.0">
                  <c:v>2.8125</c:v>
                </c:pt>
                <c:pt idx="24" formatCode="0.0">
                  <c:v>2.9375</c:v>
                </c:pt>
                <c:pt idx="25" formatCode="0.0">
                  <c:v>3.0625</c:v>
                </c:pt>
                <c:pt idx="26" formatCode="0.0">
                  <c:v>3.1875</c:v>
                </c:pt>
                <c:pt idx="27" formatCode="0.0">
                  <c:v>3.3125</c:v>
                </c:pt>
                <c:pt idx="28" formatCode="0.0">
                  <c:v>3.4375</c:v>
                </c:pt>
                <c:pt idx="29" formatCode="0.0">
                  <c:v>3.5625</c:v>
                </c:pt>
                <c:pt idx="30" formatCode="0.0">
                  <c:v>3.6875</c:v>
                </c:pt>
                <c:pt idx="31" formatCode="0.0">
                  <c:v>3.8125</c:v>
                </c:pt>
                <c:pt idx="32" formatCode="0.0">
                  <c:v>3.9375</c:v>
                </c:pt>
                <c:pt idx="33" formatCode="0.0">
                  <c:v>4.0625</c:v>
                </c:pt>
                <c:pt idx="34" formatCode="0.0">
                  <c:v>4.1875</c:v>
                </c:pt>
                <c:pt idx="35" formatCode="0.0">
                  <c:v>4.3125</c:v>
                </c:pt>
                <c:pt idx="36" formatCode="0.0">
                  <c:v>4.4375</c:v>
                </c:pt>
                <c:pt idx="37" formatCode="0.0">
                  <c:v>4.5625</c:v>
                </c:pt>
                <c:pt idx="38" formatCode="0.0">
                  <c:v>4.6875</c:v>
                </c:pt>
                <c:pt idx="39" formatCode="0.0">
                  <c:v>4.8125</c:v>
                </c:pt>
                <c:pt idx="40" formatCode="0.0">
                  <c:v>4.9375</c:v>
                </c:pt>
                <c:pt idx="41" formatCode="0.0">
                  <c:v>5.0625</c:v>
                </c:pt>
                <c:pt idx="42" formatCode="0.0">
                  <c:v>5.1875</c:v>
                </c:pt>
                <c:pt idx="43" formatCode="0.0">
                  <c:v>5.3125</c:v>
                </c:pt>
                <c:pt idx="44" formatCode="0.0">
                  <c:v>5.4375</c:v>
                </c:pt>
                <c:pt idx="45" formatCode="0.0">
                  <c:v>5.5625</c:v>
                </c:pt>
                <c:pt idx="46" formatCode="0.0">
                  <c:v>5.6875</c:v>
                </c:pt>
                <c:pt idx="47" formatCode="0.0">
                  <c:v>5.8125</c:v>
                </c:pt>
                <c:pt idx="48" formatCode="0.0">
                  <c:v>5.9375</c:v>
                </c:pt>
                <c:pt idx="49" formatCode="0.0">
                  <c:v>6.0625</c:v>
                </c:pt>
                <c:pt idx="50" formatCode="0.0">
                  <c:v>6.1875</c:v>
                </c:pt>
                <c:pt idx="51" formatCode="0.0">
                  <c:v>6.3125</c:v>
                </c:pt>
                <c:pt idx="52" formatCode="0.0">
                  <c:v>6.4375</c:v>
                </c:pt>
                <c:pt idx="53" formatCode="0.0">
                  <c:v>6.5625</c:v>
                </c:pt>
                <c:pt idx="54" formatCode="0.0">
                  <c:v>6.6875</c:v>
                </c:pt>
                <c:pt idx="55" formatCode="0.0">
                  <c:v>6.8125</c:v>
                </c:pt>
                <c:pt idx="56" formatCode="0.0">
                  <c:v>6.9375</c:v>
                </c:pt>
                <c:pt idx="57" formatCode="0.0">
                  <c:v>7.0625</c:v>
                </c:pt>
                <c:pt idx="58" formatCode="0.0">
                  <c:v>7.1875</c:v>
                </c:pt>
                <c:pt idx="59" formatCode="0.0">
                  <c:v>7.3125</c:v>
                </c:pt>
                <c:pt idx="60" formatCode="0.0">
                  <c:v>7.4375</c:v>
                </c:pt>
                <c:pt idx="61" formatCode="0.0">
                  <c:v>7.5625</c:v>
                </c:pt>
                <c:pt idx="62" formatCode="0.0">
                  <c:v>7.6875</c:v>
                </c:pt>
                <c:pt idx="63" formatCode="0.0">
                  <c:v>7.8125</c:v>
                </c:pt>
                <c:pt idx="64" formatCode="0.0">
                  <c:v>7.9375</c:v>
                </c:pt>
                <c:pt idx="65" formatCode="0.0">
                  <c:v>8.0625</c:v>
                </c:pt>
                <c:pt idx="66" formatCode="0.0">
                  <c:v>8.1875</c:v>
                </c:pt>
                <c:pt idx="67" formatCode="0.0">
                  <c:v>8.3125</c:v>
                </c:pt>
                <c:pt idx="68" formatCode="0.0">
                  <c:v>8.4375</c:v>
                </c:pt>
                <c:pt idx="69" formatCode="0.0">
                  <c:v>8.5625</c:v>
                </c:pt>
                <c:pt idx="70" formatCode="0.0">
                  <c:v>8.6875</c:v>
                </c:pt>
                <c:pt idx="71" formatCode="0.0">
                  <c:v>8.8125</c:v>
                </c:pt>
                <c:pt idx="72" formatCode="0.0">
                  <c:v>8.9375</c:v>
                </c:pt>
                <c:pt idx="73" formatCode="0.0">
                  <c:v>9.0625</c:v>
                </c:pt>
                <c:pt idx="74" formatCode="0.0">
                  <c:v>9.1875</c:v>
                </c:pt>
                <c:pt idx="75" formatCode="0.0">
                  <c:v>9.3125</c:v>
                </c:pt>
                <c:pt idx="76" formatCode="0.0">
                  <c:v>9.4375</c:v>
                </c:pt>
                <c:pt idx="77" formatCode="0.0">
                  <c:v>9.5625</c:v>
                </c:pt>
                <c:pt idx="78" formatCode="0.0">
                  <c:v>9.6875</c:v>
                </c:pt>
                <c:pt idx="79" formatCode="0.0">
                  <c:v>9.8125</c:v>
                </c:pt>
                <c:pt idx="80" formatCode="0.0">
                  <c:v>9.9375</c:v>
                </c:pt>
                <c:pt idx="81" formatCode="0.0">
                  <c:v>10.0625</c:v>
                </c:pt>
                <c:pt idx="82" formatCode="0.0">
                  <c:v>10.1875</c:v>
                </c:pt>
                <c:pt idx="83" formatCode="0.0">
                  <c:v>10.3125</c:v>
                </c:pt>
                <c:pt idx="84" formatCode="0.0">
                  <c:v>10.4375</c:v>
                </c:pt>
                <c:pt idx="85" formatCode="0.0">
                  <c:v>10.5625</c:v>
                </c:pt>
                <c:pt idx="86" formatCode="0.0">
                  <c:v>10.6875</c:v>
                </c:pt>
                <c:pt idx="87" formatCode="0.0">
                  <c:v>10.8125</c:v>
                </c:pt>
                <c:pt idx="88" formatCode="0.0">
                  <c:v>10.9375</c:v>
                </c:pt>
                <c:pt idx="89" formatCode="0.0">
                  <c:v>11.0625</c:v>
                </c:pt>
                <c:pt idx="90" formatCode="0.0">
                  <c:v>11.1875</c:v>
                </c:pt>
                <c:pt idx="91" formatCode="0.0">
                  <c:v>11.3125</c:v>
                </c:pt>
                <c:pt idx="92" formatCode="0.0">
                  <c:v>11.4375</c:v>
                </c:pt>
                <c:pt idx="93" formatCode="0.0">
                  <c:v>11.5625</c:v>
                </c:pt>
                <c:pt idx="94" formatCode="0.0">
                  <c:v>11.6875</c:v>
                </c:pt>
                <c:pt idx="95" formatCode="0.0">
                  <c:v>11.8125</c:v>
                </c:pt>
                <c:pt idx="96" formatCode="0.0">
                  <c:v>11.9375</c:v>
                </c:pt>
                <c:pt idx="97" formatCode="0.0">
                  <c:v>12.0625</c:v>
                </c:pt>
                <c:pt idx="98" formatCode="0.0">
                  <c:v>12.1875</c:v>
                </c:pt>
                <c:pt idx="99" formatCode="0.0">
                  <c:v>12.3125</c:v>
                </c:pt>
                <c:pt idx="100" formatCode="0.0">
                  <c:v>12.4375</c:v>
                </c:pt>
                <c:pt idx="101" formatCode="0.0">
                  <c:v>12.5625</c:v>
                </c:pt>
                <c:pt idx="102" formatCode="0.0">
                  <c:v>12.6875</c:v>
                </c:pt>
                <c:pt idx="103" formatCode="0.0">
                  <c:v>12.8125</c:v>
                </c:pt>
                <c:pt idx="104" formatCode="0.0">
                  <c:v>12.9375</c:v>
                </c:pt>
                <c:pt idx="105" formatCode="0.0">
                  <c:v>13.0625</c:v>
                </c:pt>
                <c:pt idx="106" formatCode="0.0">
                  <c:v>13.1875</c:v>
                </c:pt>
                <c:pt idx="107" formatCode="0.0">
                  <c:v>13.3125</c:v>
                </c:pt>
                <c:pt idx="108" formatCode="0.0">
                  <c:v>13.4375</c:v>
                </c:pt>
                <c:pt idx="109" formatCode="0.0">
                  <c:v>13.5625</c:v>
                </c:pt>
                <c:pt idx="110" formatCode="0.0">
                  <c:v>13.6875</c:v>
                </c:pt>
                <c:pt idx="111" formatCode="0.0">
                  <c:v>13.8125</c:v>
                </c:pt>
                <c:pt idx="112" formatCode="0.0">
                  <c:v>13.9375</c:v>
                </c:pt>
                <c:pt idx="113" formatCode="0.0">
                  <c:v>14.0625</c:v>
                </c:pt>
                <c:pt idx="114" formatCode="0.0">
                  <c:v>14.1875</c:v>
                </c:pt>
                <c:pt idx="115" formatCode="0.0">
                  <c:v>14.3125</c:v>
                </c:pt>
                <c:pt idx="116" formatCode="0.0">
                  <c:v>14.4375</c:v>
                </c:pt>
                <c:pt idx="117" formatCode="0.0">
                  <c:v>14.5625</c:v>
                </c:pt>
                <c:pt idx="118" formatCode="0.0">
                  <c:v>14.6875</c:v>
                </c:pt>
                <c:pt idx="119" formatCode="0.0">
                  <c:v>14.8125</c:v>
                </c:pt>
                <c:pt idx="120" formatCode="0.0">
                  <c:v>14.9375</c:v>
                </c:pt>
                <c:pt idx="121" formatCode="0.0">
                  <c:v>15.0625</c:v>
                </c:pt>
                <c:pt idx="122" formatCode="0.0">
                  <c:v>15.1875</c:v>
                </c:pt>
                <c:pt idx="123" formatCode="0.0">
                  <c:v>15.3125</c:v>
                </c:pt>
                <c:pt idx="124" formatCode="0.0">
                  <c:v>15.4375</c:v>
                </c:pt>
                <c:pt idx="125" formatCode="0.0">
                  <c:v>15.5625</c:v>
                </c:pt>
                <c:pt idx="126" formatCode="0.0">
                  <c:v>15.6875</c:v>
                </c:pt>
                <c:pt idx="127" formatCode="0.0">
                  <c:v>15.8125</c:v>
                </c:pt>
                <c:pt idx="128" formatCode="0.0">
                  <c:v>15.9375</c:v>
                </c:pt>
                <c:pt idx="129" formatCode="0.0">
                  <c:v>16.0625</c:v>
                </c:pt>
                <c:pt idx="130" formatCode="0.0">
                  <c:v>16.1875</c:v>
                </c:pt>
                <c:pt idx="131" formatCode="0.0">
                  <c:v>16.3125</c:v>
                </c:pt>
                <c:pt idx="132" formatCode="0.0">
                  <c:v>16.4375</c:v>
                </c:pt>
                <c:pt idx="133" formatCode="0.0">
                  <c:v>16.5625</c:v>
                </c:pt>
                <c:pt idx="134" formatCode="0.0">
                  <c:v>16.6875</c:v>
                </c:pt>
                <c:pt idx="135" formatCode="0.0">
                  <c:v>16.8125</c:v>
                </c:pt>
                <c:pt idx="136" formatCode="0.0">
                  <c:v>16.9375</c:v>
                </c:pt>
                <c:pt idx="137" formatCode="0.0">
                  <c:v>17.0625</c:v>
                </c:pt>
                <c:pt idx="138" formatCode="0.0">
                  <c:v>17.1875</c:v>
                </c:pt>
                <c:pt idx="139" formatCode="0.0">
                  <c:v>17.3125</c:v>
                </c:pt>
                <c:pt idx="140" formatCode="0.0">
                  <c:v>17.4375</c:v>
                </c:pt>
                <c:pt idx="141" formatCode="0.0">
                  <c:v>17.5625</c:v>
                </c:pt>
                <c:pt idx="142" formatCode="0.0">
                  <c:v>17.6875</c:v>
                </c:pt>
                <c:pt idx="143" formatCode="0.0">
                  <c:v>17.8125</c:v>
                </c:pt>
                <c:pt idx="144" formatCode="0.0">
                  <c:v>17.9375</c:v>
                </c:pt>
                <c:pt idx="145" formatCode="0.0">
                  <c:v>18.0625</c:v>
                </c:pt>
                <c:pt idx="146" formatCode="0.0">
                  <c:v>18.1875</c:v>
                </c:pt>
                <c:pt idx="147" formatCode="0.0">
                  <c:v>18.3125</c:v>
                </c:pt>
                <c:pt idx="148" formatCode="0.0">
                  <c:v>18.4375</c:v>
                </c:pt>
                <c:pt idx="149" formatCode="0.0">
                  <c:v>18.5625</c:v>
                </c:pt>
                <c:pt idx="150" formatCode="0.0">
                  <c:v>18.6875</c:v>
                </c:pt>
                <c:pt idx="151" formatCode="0.0">
                  <c:v>18.8125</c:v>
                </c:pt>
                <c:pt idx="152" formatCode="0.0">
                  <c:v>18.9375</c:v>
                </c:pt>
                <c:pt idx="153" formatCode="0.0">
                  <c:v>19.0625</c:v>
                </c:pt>
                <c:pt idx="154" formatCode="0.0">
                  <c:v>19.1875</c:v>
                </c:pt>
                <c:pt idx="155" formatCode="0.0">
                  <c:v>19.3125</c:v>
                </c:pt>
                <c:pt idx="156" formatCode="0.0">
                  <c:v>19.4375</c:v>
                </c:pt>
                <c:pt idx="157" formatCode="0.0">
                  <c:v>19.5625</c:v>
                </c:pt>
                <c:pt idx="158" formatCode="0.0">
                  <c:v>19.6875</c:v>
                </c:pt>
                <c:pt idx="159" formatCode="0.0">
                  <c:v>19.8125</c:v>
                </c:pt>
                <c:pt idx="160" formatCode="0.0">
                  <c:v>19.9375</c:v>
                </c:pt>
                <c:pt idx="161" formatCode="0.0">
                  <c:v>20.0625</c:v>
                </c:pt>
                <c:pt idx="162" formatCode="0.0">
                  <c:v>20.1875</c:v>
                </c:pt>
                <c:pt idx="163" formatCode="0.0">
                  <c:v>20.3125</c:v>
                </c:pt>
                <c:pt idx="164" formatCode="0.0">
                  <c:v>20.4375</c:v>
                </c:pt>
                <c:pt idx="165" formatCode="0.0">
                  <c:v>20.5625</c:v>
                </c:pt>
                <c:pt idx="166" formatCode="0.0">
                  <c:v>20.6875</c:v>
                </c:pt>
                <c:pt idx="167" formatCode="0.0">
                  <c:v>20.8125</c:v>
                </c:pt>
                <c:pt idx="168" formatCode="0.0">
                  <c:v>20.9375</c:v>
                </c:pt>
                <c:pt idx="169" formatCode="0.0">
                  <c:v>21.0625</c:v>
                </c:pt>
                <c:pt idx="170" formatCode="0.0">
                  <c:v>21.1875</c:v>
                </c:pt>
                <c:pt idx="171" formatCode="0.0">
                  <c:v>21.3125</c:v>
                </c:pt>
                <c:pt idx="172" formatCode="0.0">
                  <c:v>21.4375</c:v>
                </c:pt>
                <c:pt idx="173" formatCode="0.0">
                  <c:v>21.5625</c:v>
                </c:pt>
                <c:pt idx="174" formatCode="0.0">
                  <c:v>21.6875</c:v>
                </c:pt>
                <c:pt idx="175" formatCode="0.0">
                  <c:v>21.8125</c:v>
                </c:pt>
                <c:pt idx="176" formatCode="0.0">
                  <c:v>21.9375</c:v>
                </c:pt>
                <c:pt idx="177" formatCode="0.0">
                  <c:v>22.0625</c:v>
                </c:pt>
                <c:pt idx="178" formatCode="0.0">
                  <c:v>22.1875</c:v>
                </c:pt>
                <c:pt idx="179" formatCode="0.0">
                  <c:v>22.3125</c:v>
                </c:pt>
                <c:pt idx="180" formatCode="0.0">
                  <c:v>22.4375</c:v>
                </c:pt>
                <c:pt idx="181" formatCode="0.0">
                  <c:v>22.5625</c:v>
                </c:pt>
                <c:pt idx="182" formatCode="0.0">
                  <c:v>22.6875</c:v>
                </c:pt>
                <c:pt idx="183" formatCode="0.0">
                  <c:v>22.8125</c:v>
                </c:pt>
                <c:pt idx="184" formatCode="0.0">
                  <c:v>22.9375</c:v>
                </c:pt>
                <c:pt idx="185" formatCode="0.0">
                  <c:v>23.0625</c:v>
                </c:pt>
                <c:pt idx="186" formatCode="0.0">
                  <c:v>23.1875</c:v>
                </c:pt>
                <c:pt idx="187" formatCode="0.0">
                  <c:v>23.3125</c:v>
                </c:pt>
                <c:pt idx="188" formatCode="0.0">
                  <c:v>23.4375</c:v>
                </c:pt>
                <c:pt idx="189" formatCode="0.0">
                  <c:v>23.5625</c:v>
                </c:pt>
                <c:pt idx="190" formatCode="0.0">
                  <c:v>23.6875</c:v>
                </c:pt>
                <c:pt idx="191" formatCode="0.0">
                  <c:v>23.8125</c:v>
                </c:pt>
                <c:pt idx="192" formatCode="0.0">
                  <c:v>23.9375</c:v>
                </c:pt>
                <c:pt idx="193" formatCode="0.0">
                  <c:v>24.0625</c:v>
                </c:pt>
                <c:pt idx="194" formatCode="0.0">
                  <c:v>24.1875</c:v>
                </c:pt>
                <c:pt idx="195" formatCode="0.0">
                  <c:v>24.3125</c:v>
                </c:pt>
                <c:pt idx="196" formatCode="0.0">
                  <c:v>24.4375</c:v>
                </c:pt>
                <c:pt idx="197" formatCode="0.0">
                  <c:v>24.5625</c:v>
                </c:pt>
                <c:pt idx="198" formatCode="0.0">
                  <c:v>24.6875</c:v>
                </c:pt>
                <c:pt idx="199" formatCode="0.0">
                  <c:v>24.8125</c:v>
                </c:pt>
                <c:pt idx="200" formatCode="0.0">
                  <c:v>24.9375</c:v>
                </c:pt>
              </c:numCache>
            </c:numRef>
          </c:xVal>
          <c:yVal>
            <c:numRef>
              <c:f>Com_GW_10pc!$F$101:$F$301</c:f>
              <c:numCache>
                <c:formatCode>0.0</c:formatCode>
                <c:ptCount val="201"/>
                <c:pt idx="0">
                  <c:v>0</c:v>
                </c:pt>
                <c:pt idx="1">
                  <c:v>0.1491295138888889</c:v>
                </c:pt>
                <c:pt idx="2">
                  <c:v>0.17075682870370371</c:v>
                </c:pt>
                <c:pt idx="3">
                  <c:v>0.17913067129629628</c:v>
                </c:pt>
                <c:pt idx="4">
                  <c:v>0.18346886574074073</c:v>
                </c:pt>
                <c:pt idx="5">
                  <c:v>0.18603738425925925</c:v>
                </c:pt>
                <c:pt idx="6">
                  <c:v>0.18769537037037037</c:v>
                </c:pt>
                <c:pt idx="7">
                  <c:v>0.1888306712962963</c:v>
                </c:pt>
                <c:pt idx="8">
                  <c:v>0.1896474537037037</c:v>
                </c:pt>
                <c:pt idx="9">
                  <c:v>0.19025474537037035</c:v>
                </c:pt>
                <c:pt idx="10">
                  <c:v>0.19071967592592592</c:v>
                </c:pt>
                <c:pt idx="11">
                  <c:v>0.19108553240740742</c:v>
                </c:pt>
                <c:pt idx="12">
                  <c:v>0.19138182870370371</c:v>
                </c:pt>
                <c:pt idx="13">
                  <c:v>0.19162604166666669</c:v>
                </c:pt>
                <c:pt idx="14">
                  <c:v>0.19182905092592592</c:v>
                </c:pt>
                <c:pt idx="15">
                  <c:v>0.19200162037037036</c:v>
                </c:pt>
                <c:pt idx="16">
                  <c:v>0.19214409722222223</c:v>
                </c:pt>
                <c:pt idx="17">
                  <c:v>0.19227604166666667</c:v>
                </c:pt>
                <c:pt idx="18">
                  <c:v>0.19239131944444446</c:v>
                </c:pt>
                <c:pt idx="19">
                  <c:v>0.19249212962962964</c:v>
                </c:pt>
                <c:pt idx="20">
                  <c:v>0.1925820601851852</c:v>
                </c:pt>
                <c:pt idx="21">
                  <c:v>0.19266307870370369</c:v>
                </c:pt>
                <c:pt idx="22">
                  <c:v>0.19273726851851852</c:v>
                </c:pt>
                <c:pt idx="23">
                  <c:v>0.19280648148148147</c:v>
                </c:pt>
                <c:pt idx="24">
                  <c:v>0.19286782407407407</c:v>
                </c:pt>
                <c:pt idx="25">
                  <c:v>0.19292395833333334</c:v>
                </c:pt>
                <c:pt idx="26">
                  <c:v>0.19297627314814816</c:v>
                </c:pt>
                <c:pt idx="27">
                  <c:v>0.19302511574074072</c:v>
                </c:pt>
                <c:pt idx="28">
                  <c:v>0.19307106481481481</c:v>
                </c:pt>
                <c:pt idx="29">
                  <c:v>0.19311412037037037</c:v>
                </c:pt>
                <c:pt idx="30">
                  <c:v>0.19315486111111113</c:v>
                </c:pt>
                <c:pt idx="31">
                  <c:v>0.19319282407407409</c:v>
                </c:pt>
                <c:pt idx="32">
                  <c:v>0.19322905092592593</c:v>
                </c:pt>
                <c:pt idx="33">
                  <c:v>0.19326377314814816</c:v>
                </c:pt>
                <c:pt idx="34">
                  <c:v>0.19329652777777778</c:v>
                </c:pt>
                <c:pt idx="35">
                  <c:v>0.19333263888888888</c:v>
                </c:pt>
                <c:pt idx="36">
                  <c:v>0.19336064814814816</c:v>
                </c:pt>
                <c:pt idx="37">
                  <c:v>0.19338969907407405</c:v>
                </c:pt>
                <c:pt idx="38">
                  <c:v>0.1934173611111111</c:v>
                </c:pt>
                <c:pt idx="39">
                  <c:v>0.19344375</c:v>
                </c:pt>
                <c:pt idx="40">
                  <c:v>0.19346747685185187</c:v>
                </c:pt>
                <c:pt idx="41">
                  <c:v>0.1934915509259259</c:v>
                </c:pt>
                <c:pt idx="42">
                  <c:v>0.19351446759259261</c:v>
                </c:pt>
                <c:pt idx="43">
                  <c:v>0.1935398148148148</c:v>
                </c:pt>
                <c:pt idx="44">
                  <c:v>0.19356145833333332</c:v>
                </c:pt>
                <c:pt idx="45">
                  <c:v>0.19358194444444443</c:v>
                </c:pt>
                <c:pt idx="46">
                  <c:v>0.19360127314814818</c:v>
                </c:pt>
                <c:pt idx="47">
                  <c:v>0.19362013888888888</c:v>
                </c:pt>
                <c:pt idx="48">
                  <c:v>0.1936394675925926</c:v>
                </c:pt>
                <c:pt idx="49">
                  <c:v>0.19365625000000003</c:v>
                </c:pt>
                <c:pt idx="50">
                  <c:v>0.19367337962962963</c:v>
                </c:pt>
                <c:pt idx="51">
                  <c:v>0.19368715277777779</c:v>
                </c:pt>
                <c:pt idx="52">
                  <c:v>0.193703125</c:v>
                </c:pt>
                <c:pt idx="53">
                  <c:v>0.19371875</c:v>
                </c:pt>
                <c:pt idx="54">
                  <c:v>0.19373229166666667</c:v>
                </c:pt>
                <c:pt idx="55">
                  <c:v>0.1937466435185185</c:v>
                </c:pt>
                <c:pt idx="56">
                  <c:v>0.1937601851851852</c:v>
                </c:pt>
                <c:pt idx="57">
                  <c:v>0.19377708333333332</c:v>
                </c:pt>
                <c:pt idx="58">
                  <c:v>0.19378935185185187</c:v>
                </c:pt>
                <c:pt idx="59">
                  <c:v>0.19380127314814816</c:v>
                </c:pt>
                <c:pt idx="60">
                  <c:v>0.19381226851851854</c:v>
                </c:pt>
                <c:pt idx="61">
                  <c:v>0.19382337962962964</c:v>
                </c:pt>
                <c:pt idx="62">
                  <c:v>0.193834375</c:v>
                </c:pt>
                <c:pt idx="63">
                  <c:v>0.19384282407407408</c:v>
                </c:pt>
                <c:pt idx="64">
                  <c:v>0.19385127314814815</c:v>
                </c:pt>
                <c:pt idx="65">
                  <c:v>0.19386296296296293</c:v>
                </c:pt>
                <c:pt idx="66">
                  <c:v>0.19387349537037035</c:v>
                </c:pt>
                <c:pt idx="67">
                  <c:v>0.19388310185185184</c:v>
                </c:pt>
                <c:pt idx="68">
                  <c:v>0.19389189814814814</c:v>
                </c:pt>
                <c:pt idx="69">
                  <c:v>0.19390138888888891</c:v>
                </c:pt>
                <c:pt idx="70">
                  <c:v>0.19390972222222222</c:v>
                </c:pt>
                <c:pt idx="71">
                  <c:v>0.19391724537037039</c:v>
                </c:pt>
                <c:pt idx="72">
                  <c:v>0.19392453703703705</c:v>
                </c:pt>
                <c:pt idx="73">
                  <c:v>0.19393194444444445</c:v>
                </c:pt>
                <c:pt idx="74">
                  <c:v>0.19393958333333333</c:v>
                </c:pt>
                <c:pt idx="75">
                  <c:v>0.19394641203703705</c:v>
                </c:pt>
                <c:pt idx="76">
                  <c:v>0.19395289351851849</c:v>
                </c:pt>
                <c:pt idx="77">
                  <c:v>0.19395902777777779</c:v>
                </c:pt>
                <c:pt idx="78">
                  <c:v>0.19396504629629632</c:v>
                </c:pt>
                <c:pt idx="79">
                  <c:v>0.19397199074074076</c:v>
                </c:pt>
                <c:pt idx="80">
                  <c:v>0.19397835648148148</c:v>
                </c:pt>
                <c:pt idx="81">
                  <c:v>0.1939841435185185</c:v>
                </c:pt>
                <c:pt idx="82">
                  <c:v>0.19399004629629632</c:v>
                </c:pt>
                <c:pt idx="83">
                  <c:v>0.19399490740740741</c:v>
                </c:pt>
                <c:pt idx="84">
                  <c:v>0.19400092592592594</c:v>
                </c:pt>
                <c:pt idx="85">
                  <c:v>0.19400648148148147</c:v>
                </c:pt>
                <c:pt idx="86">
                  <c:v>0.19401145833333333</c:v>
                </c:pt>
                <c:pt idx="87">
                  <c:v>0.1940165509259259</c:v>
                </c:pt>
                <c:pt idx="88">
                  <c:v>0.19402118055555556</c:v>
                </c:pt>
                <c:pt idx="89">
                  <c:v>0.19402569444444445</c:v>
                </c:pt>
                <c:pt idx="90">
                  <c:v>0.19402986111111112</c:v>
                </c:pt>
                <c:pt idx="91">
                  <c:v>0.19403483796296297</c:v>
                </c:pt>
                <c:pt idx="92">
                  <c:v>0.19403761574074072</c:v>
                </c:pt>
                <c:pt idx="93">
                  <c:v>0.19404224537037038</c:v>
                </c:pt>
                <c:pt idx="94">
                  <c:v>0.19404629629629627</c:v>
                </c:pt>
                <c:pt idx="95">
                  <c:v>0.19405011574074074</c:v>
                </c:pt>
                <c:pt idx="96">
                  <c:v>0.19405393518518516</c:v>
                </c:pt>
                <c:pt idx="97">
                  <c:v>0.19405798611111111</c:v>
                </c:pt>
                <c:pt idx="98">
                  <c:v>0.19406111111111113</c:v>
                </c:pt>
                <c:pt idx="99">
                  <c:v>0.19406493055555554</c:v>
                </c:pt>
                <c:pt idx="100">
                  <c:v>0.19406805555555556</c:v>
                </c:pt>
                <c:pt idx="101">
                  <c:v>0.19407152777777775</c:v>
                </c:pt>
                <c:pt idx="102">
                  <c:v>0.19407476851851854</c:v>
                </c:pt>
                <c:pt idx="103">
                  <c:v>0.19407546296296296</c:v>
                </c:pt>
                <c:pt idx="104">
                  <c:v>0.19408055555555556</c:v>
                </c:pt>
                <c:pt idx="105">
                  <c:v>0.19408368055555558</c:v>
                </c:pt>
                <c:pt idx="106">
                  <c:v>0.19408668981481481</c:v>
                </c:pt>
                <c:pt idx="107">
                  <c:v>0.19409004629629631</c:v>
                </c:pt>
                <c:pt idx="108">
                  <c:v>0.19409293981481482</c:v>
                </c:pt>
                <c:pt idx="109">
                  <c:v>0.19409525462962965</c:v>
                </c:pt>
                <c:pt idx="110">
                  <c:v>0.19410173611111112</c:v>
                </c:pt>
                <c:pt idx="111">
                  <c:v>0.19410266203703705</c:v>
                </c:pt>
                <c:pt idx="112">
                  <c:v>0.19410381944444444</c:v>
                </c:pt>
                <c:pt idx="113">
                  <c:v>0.1941056712962963</c:v>
                </c:pt>
                <c:pt idx="114">
                  <c:v>0.1941084490740741</c:v>
                </c:pt>
                <c:pt idx="115">
                  <c:v>0.19411053240740742</c:v>
                </c:pt>
                <c:pt idx="116">
                  <c:v>0.19411226851851851</c:v>
                </c:pt>
                <c:pt idx="117">
                  <c:v>0.19411435185185186</c:v>
                </c:pt>
                <c:pt idx="118">
                  <c:v>0.19411620370370369</c:v>
                </c:pt>
                <c:pt idx="119">
                  <c:v>0.19411840277777781</c:v>
                </c:pt>
                <c:pt idx="120">
                  <c:v>0.19411967592592591</c:v>
                </c:pt>
                <c:pt idx="121">
                  <c:v>0.19412164351851852</c:v>
                </c:pt>
                <c:pt idx="122">
                  <c:v>0.19412349537037038</c:v>
                </c:pt>
                <c:pt idx="123">
                  <c:v>0.19412511574074073</c:v>
                </c:pt>
                <c:pt idx="124">
                  <c:v>0.19412673611111111</c:v>
                </c:pt>
                <c:pt idx="125">
                  <c:v>0.19412812499999998</c:v>
                </c:pt>
                <c:pt idx="126">
                  <c:v>0.19412951388888891</c:v>
                </c:pt>
                <c:pt idx="127">
                  <c:v>0.19413148148148146</c:v>
                </c:pt>
                <c:pt idx="128">
                  <c:v>0.19413333333333332</c:v>
                </c:pt>
                <c:pt idx="129">
                  <c:v>0.19413506944444445</c:v>
                </c:pt>
                <c:pt idx="130">
                  <c:v>0.1941363425925926</c:v>
                </c:pt>
                <c:pt idx="131">
                  <c:v>0.19413761574074076</c:v>
                </c:pt>
                <c:pt idx="132">
                  <c:v>0.19413877314814815</c:v>
                </c:pt>
                <c:pt idx="133">
                  <c:v>0.19414016203703702</c:v>
                </c:pt>
                <c:pt idx="134">
                  <c:v>0.19414143518518517</c:v>
                </c:pt>
                <c:pt idx="135">
                  <c:v>0.19414224537037036</c:v>
                </c:pt>
                <c:pt idx="136">
                  <c:v>0.19414328703703704</c:v>
                </c:pt>
                <c:pt idx="137">
                  <c:v>0.19414456018518519</c:v>
                </c:pt>
                <c:pt idx="138">
                  <c:v>0.1941454861111111</c:v>
                </c:pt>
                <c:pt idx="139">
                  <c:v>0.19414675925925926</c:v>
                </c:pt>
                <c:pt idx="140">
                  <c:v>0.19414733796296299</c:v>
                </c:pt>
                <c:pt idx="141">
                  <c:v>0.19414918981481483</c:v>
                </c:pt>
                <c:pt idx="142">
                  <c:v>0.19415000000000002</c:v>
                </c:pt>
                <c:pt idx="143">
                  <c:v>0.19415231481481479</c:v>
                </c:pt>
                <c:pt idx="144">
                  <c:v>0.19415335648148146</c:v>
                </c:pt>
                <c:pt idx="145">
                  <c:v>0.19415543981481481</c:v>
                </c:pt>
                <c:pt idx="146">
                  <c:v>0.19415636574074074</c:v>
                </c:pt>
                <c:pt idx="147">
                  <c:v>0.19415740740740742</c:v>
                </c:pt>
                <c:pt idx="148">
                  <c:v>0.19415960648148148</c:v>
                </c:pt>
                <c:pt idx="149">
                  <c:v>0.19416099537037035</c:v>
                </c:pt>
                <c:pt idx="150">
                  <c:v>0.19416203703703702</c:v>
                </c:pt>
                <c:pt idx="151">
                  <c:v>0.19416331018518518</c:v>
                </c:pt>
                <c:pt idx="152">
                  <c:v>0.19416400462962963</c:v>
                </c:pt>
                <c:pt idx="153">
                  <c:v>0.19416759259259261</c:v>
                </c:pt>
                <c:pt idx="154">
                  <c:v>0.19416793981481481</c:v>
                </c:pt>
                <c:pt idx="155">
                  <c:v>0.19416886574074071</c:v>
                </c:pt>
                <c:pt idx="156">
                  <c:v>0.19417013888888887</c:v>
                </c:pt>
                <c:pt idx="157">
                  <c:v>0.19417094907407406</c:v>
                </c:pt>
                <c:pt idx="158">
                  <c:v>0.1941721064814815</c:v>
                </c:pt>
                <c:pt idx="159">
                  <c:v>0.19417268518518518</c:v>
                </c:pt>
                <c:pt idx="160">
                  <c:v>0.19417395833333334</c:v>
                </c:pt>
                <c:pt idx="161">
                  <c:v>0.19417430555555557</c:v>
                </c:pt>
                <c:pt idx="162">
                  <c:v>0.19417546296296295</c:v>
                </c:pt>
                <c:pt idx="163">
                  <c:v>0.19417592592592592</c:v>
                </c:pt>
                <c:pt idx="164">
                  <c:v>0.19417638888888888</c:v>
                </c:pt>
                <c:pt idx="165">
                  <c:v>0.19417719907407407</c:v>
                </c:pt>
                <c:pt idx="166">
                  <c:v>0.19417800925925927</c:v>
                </c:pt>
                <c:pt idx="167">
                  <c:v>0.19417858796296295</c:v>
                </c:pt>
                <c:pt idx="168">
                  <c:v>0.19417916666666668</c:v>
                </c:pt>
                <c:pt idx="169">
                  <c:v>0.1941798611111111</c:v>
                </c:pt>
                <c:pt idx="170">
                  <c:v>0.19418067129629629</c:v>
                </c:pt>
                <c:pt idx="171">
                  <c:v>0.19418101851851854</c:v>
                </c:pt>
                <c:pt idx="172">
                  <c:v>0.19418229166666665</c:v>
                </c:pt>
                <c:pt idx="173">
                  <c:v>0.19418391203703705</c:v>
                </c:pt>
                <c:pt idx="174">
                  <c:v>0.19418449074074076</c:v>
                </c:pt>
                <c:pt idx="175">
                  <c:v>0.19418518518518516</c:v>
                </c:pt>
                <c:pt idx="176">
                  <c:v>0.19418553240740741</c:v>
                </c:pt>
                <c:pt idx="177">
                  <c:v>0.1941872685185185</c:v>
                </c:pt>
                <c:pt idx="178">
                  <c:v>0.19418807870370369</c:v>
                </c:pt>
                <c:pt idx="179">
                  <c:v>0.19418888888888886</c:v>
                </c:pt>
                <c:pt idx="180">
                  <c:v>0.19418946759259262</c:v>
                </c:pt>
                <c:pt idx="181">
                  <c:v>0.19419039351851852</c:v>
                </c:pt>
                <c:pt idx="182">
                  <c:v>0.19419120370370369</c:v>
                </c:pt>
                <c:pt idx="183">
                  <c:v>0.19419131944444445</c:v>
                </c:pt>
                <c:pt idx="184">
                  <c:v>0.19419236111111113</c:v>
                </c:pt>
                <c:pt idx="185">
                  <c:v>0.19419317129629632</c:v>
                </c:pt>
                <c:pt idx="186">
                  <c:v>0.19419421296296296</c:v>
                </c:pt>
                <c:pt idx="187">
                  <c:v>0.19419432870370371</c:v>
                </c:pt>
                <c:pt idx="188">
                  <c:v>0.19419537037037035</c:v>
                </c:pt>
                <c:pt idx="189">
                  <c:v>0.19419641203703703</c:v>
                </c:pt>
                <c:pt idx="190">
                  <c:v>0.19419652777777779</c:v>
                </c:pt>
                <c:pt idx="191">
                  <c:v>0.1941971064814815</c:v>
                </c:pt>
                <c:pt idx="192">
                  <c:v>0.1941974537037037</c:v>
                </c:pt>
                <c:pt idx="193">
                  <c:v>0.19419884259259257</c:v>
                </c:pt>
                <c:pt idx="194">
                  <c:v>0.19419953703703705</c:v>
                </c:pt>
                <c:pt idx="195">
                  <c:v>0.19420057870370372</c:v>
                </c:pt>
                <c:pt idx="196">
                  <c:v>0.19420138888888888</c:v>
                </c:pt>
                <c:pt idx="197">
                  <c:v>0.19420277777777778</c:v>
                </c:pt>
                <c:pt idx="198">
                  <c:v>0.19420289351851852</c:v>
                </c:pt>
                <c:pt idx="199">
                  <c:v>0.19420370370370371</c:v>
                </c:pt>
                <c:pt idx="200">
                  <c:v>0.19420416666666668</c:v>
                </c:pt>
              </c:numCache>
            </c:numRef>
          </c:yVal>
        </c:ser>
        <c:ser>
          <c:idx val="1"/>
          <c:order val="1"/>
          <c:tx>
            <c:v>90%</c:v>
          </c:tx>
          <c:spPr>
            <a:ln>
              <a:noFill/>
            </a:ln>
          </c:spPr>
          <c:marker>
            <c:symbol val="star"/>
            <c:size val="7"/>
            <c:spPr>
              <a:ln>
                <a:solidFill>
                  <a:schemeClr val="accent4"/>
                </a:solidFill>
              </a:ln>
            </c:spPr>
          </c:marker>
          <c:xVal>
            <c:numRef>
              <c:f>Com_GW_10pc!$D$104</c:f>
              <c:numCache>
                <c:formatCode>0.00</c:formatCode>
                <c:ptCount val="1"/>
                <c:pt idx="0">
                  <c:v>0.3125</c:v>
                </c:pt>
              </c:numCache>
            </c:numRef>
          </c:xVal>
          <c:yVal>
            <c:numRef>
              <c:f>Com_GW_10pc!$F$104</c:f>
              <c:numCache>
                <c:formatCode>0.0</c:formatCode>
                <c:ptCount val="1"/>
                <c:pt idx="0">
                  <c:v>0.17913067129629628</c:v>
                </c:pt>
              </c:numCache>
            </c:numRef>
          </c:yVal>
        </c:ser>
        <c:axId val="213857792"/>
        <c:axId val="213859712"/>
      </c:scatterChart>
      <c:valAx>
        <c:axId val="213857792"/>
        <c:scaling>
          <c:orientation val="minMax"/>
          <c:max val="1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layout/>
        </c:title>
        <c:numFmt formatCode="0.00" sourceLinked="1"/>
        <c:tickLblPos val="nextTo"/>
        <c:crossAx val="213859712"/>
        <c:crosses val="autoZero"/>
        <c:crossBetween val="midCat"/>
      </c:valAx>
      <c:valAx>
        <c:axId val="21385971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cfs at spring</a:t>
                </a:r>
              </a:p>
            </c:rich>
          </c:tx>
          <c:layout/>
        </c:title>
        <c:numFmt formatCode="0.0" sourceLinked="1"/>
        <c:tickLblPos val="nextTo"/>
        <c:crossAx val="213857792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scatterChart>
        <c:scatterStyle val="lineMarker"/>
        <c:ser>
          <c:idx val="0"/>
          <c:order val="0"/>
          <c:xVal>
            <c:numRef>
              <c:f>chart!$B$3:$B$12</c:f>
              <c:numCache>
                <c:formatCode>#,##0</c:formatCode>
                <c:ptCount val="10"/>
                <c:pt idx="0">
                  <c:v>565023</c:v>
                </c:pt>
                <c:pt idx="1">
                  <c:v>479199</c:v>
                </c:pt>
                <c:pt idx="2">
                  <c:v>258000</c:v>
                </c:pt>
                <c:pt idx="3">
                  <c:v>159584</c:v>
                </c:pt>
                <c:pt idx="4">
                  <c:v>152682</c:v>
                </c:pt>
                <c:pt idx="5">
                  <c:v>109594</c:v>
                </c:pt>
                <c:pt idx="6">
                  <c:v>66913</c:v>
                </c:pt>
                <c:pt idx="7">
                  <c:v>25429</c:v>
                </c:pt>
                <c:pt idx="8">
                  <c:v>11285</c:v>
                </c:pt>
                <c:pt idx="9">
                  <c:v>406</c:v>
                </c:pt>
              </c:numCache>
            </c:numRef>
          </c:xVal>
          <c:yVal>
            <c:numRef>
              <c:f>chart!$C$3:$C$12</c:f>
              <c:numCache>
                <c:formatCode>0.00</c:formatCode>
                <c:ptCount val="10"/>
                <c:pt idx="0">
                  <c:v>18.074074074074073</c:v>
                </c:pt>
                <c:pt idx="1">
                  <c:v>17.127430555555556</c:v>
                </c:pt>
                <c:pt idx="2">
                  <c:v>16.302199074074075</c:v>
                </c:pt>
                <c:pt idx="3">
                  <c:v>14.795266203703704</c:v>
                </c:pt>
                <c:pt idx="4">
                  <c:v>14.506562499999999</c:v>
                </c:pt>
                <c:pt idx="5">
                  <c:v>12.200787037037037</c:v>
                </c:pt>
                <c:pt idx="6">
                  <c:v>9.5542048611111117</c:v>
                </c:pt>
                <c:pt idx="7">
                  <c:v>5.7421099537037037</c:v>
                </c:pt>
                <c:pt idx="8">
                  <c:v>3.3527175925925925</c:v>
                </c:pt>
                <c:pt idx="9">
                  <c:v>0.19434421296296298</c:v>
                </c:pt>
              </c:numCache>
            </c:numRef>
          </c:yVal>
        </c:ser>
        <c:ser>
          <c:idx val="1"/>
          <c:order val="1"/>
          <c:xVal>
            <c:numRef>
              <c:f>chart!$D$16:$D$33</c:f>
              <c:numCache>
                <c:formatCode>0</c:formatCode>
                <c:ptCount val="18"/>
                <c:pt idx="0">
                  <c:v>3181.0769949193696</c:v>
                </c:pt>
                <c:pt idx="1">
                  <c:v>6625.571578797777</c:v>
                </c:pt>
                <c:pt idx="2">
                  <c:v>9197.0894036382851</c:v>
                </c:pt>
                <c:pt idx="3">
                  <c:v>15116.586021356932</c:v>
                </c:pt>
                <c:pt idx="4">
                  <c:v>21036.082639075583</c:v>
                </c:pt>
                <c:pt idx="5">
                  <c:v>28235.412468841558</c:v>
                </c:pt>
                <c:pt idx="6">
                  <c:v>39117.617924794678</c:v>
                </c:pt>
                <c:pt idx="7">
                  <c:v>49999.823380747803</c:v>
                </c:pt>
                <c:pt idx="8">
                  <c:v>60882.028836700927</c:v>
                </c:pt>
                <c:pt idx="9">
                  <c:v>74102.265648348868</c:v>
                </c:pt>
                <c:pt idx="10">
                  <c:v>90229.102890826616</c:v>
                </c:pt>
                <c:pt idx="11">
                  <c:v>105841.89490962209</c:v>
                </c:pt>
                <c:pt idx="12">
                  <c:v>124528.88360045981</c:v>
                </c:pt>
                <c:pt idx="13">
                  <c:v>140571.67952212968</c:v>
                </c:pt>
                <c:pt idx="14">
                  <c:v>172954.92161998173</c:v>
                </c:pt>
                <c:pt idx="15">
                  <c:v>238263.73658783862</c:v>
                </c:pt>
                <c:pt idx="16">
                  <c:v>445041.90336605883</c:v>
                </c:pt>
                <c:pt idx="17">
                  <c:v>558307.34282919683</c:v>
                </c:pt>
              </c:numCache>
            </c:numRef>
          </c:xVal>
          <c:yVal>
            <c:numRef>
              <c:f>chart!$C$16:$C$33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yVal>
        </c:ser>
        <c:axId val="178298240"/>
        <c:axId val="178501120"/>
      </c:scatterChart>
      <c:valAx>
        <c:axId val="1782982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Curtailed Acres</a:t>
                </a:r>
              </a:p>
            </c:rich>
          </c:tx>
          <c:layout/>
        </c:title>
        <c:numFmt formatCode="#,##0" sourceLinked="1"/>
        <c:tickLblPos val="nextTo"/>
        <c:crossAx val="178501120"/>
        <c:crosses val="autoZero"/>
        <c:crossBetween val="midCat"/>
      </c:valAx>
      <c:valAx>
        <c:axId val="178501120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cfs to Target Reach</a:t>
                </a:r>
              </a:p>
            </c:rich>
          </c:tx>
          <c:layout/>
        </c:title>
        <c:numFmt formatCode="0.00" sourceLinked="1"/>
        <c:tickLblPos val="nextTo"/>
        <c:crossAx val="178298240"/>
        <c:crosses val="autoZero"/>
        <c:crossBetween val="midCat"/>
      </c:valAx>
    </c:plotArea>
    <c:plotVisOnly val="1"/>
  </c:chart>
  <c:printSettings>
    <c:headerFooter/>
    <c:pageMargins b="0.75000000000000233" l="0.70000000000000062" r="0.70000000000000062" t="0.75000000000000233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dLbls>
            <c:dLbl>
              <c:idx val="0"/>
              <c:layout>
                <c:manualLayout>
                  <c:x val="-0.05"/>
                  <c:y val="-3.9900249376558602E-2"/>
                </c:manualLayout>
              </c:layout>
              <c:showVal val="1"/>
            </c:dLbl>
            <c:dLbl>
              <c:idx val="3"/>
              <c:layout>
                <c:manualLayout>
                  <c:x val="-0.18611111111111156"/>
                  <c:y val="-3.990024937655854E-2"/>
                </c:manualLayout>
              </c:layout>
              <c:showVal val="1"/>
            </c:dLbl>
            <c:showVal val="1"/>
          </c:dLbls>
          <c:trendline>
            <c:trendlineType val="linear"/>
            <c:dispRSqr val="1"/>
            <c:dispEq val="1"/>
            <c:trendlineLbl>
              <c:layout>
                <c:manualLayout>
                  <c:x val="-0.10330621172353475"/>
                  <c:y val="-3.6659008646363258E-3"/>
                </c:manualLayout>
              </c:layout>
              <c:numFmt formatCode="General" sourceLinked="0"/>
            </c:trendlineLbl>
          </c:trendline>
          <c:xVal>
            <c:numRef>
              <c:f>chart!$B$3:$B$12</c:f>
              <c:numCache>
                <c:formatCode>#,##0</c:formatCode>
                <c:ptCount val="10"/>
                <c:pt idx="0">
                  <c:v>565023</c:v>
                </c:pt>
                <c:pt idx="1">
                  <c:v>479199</c:v>
                </c:pt>
                <c:pt idx="2">
                  <c:v>258000</c:v>
                </c:pt>
                <c:pt idx="3">
                  <c:v>159584</c:v>
                </c:pt>
                <c:pt idx="4">
                  <c:v>152682</c:v>
                </c:pt>
                <c:pt idx="5">
                  <c:v>109594</c:v>
                </c:pt>
                <c:pt idx="6">
                  <c:v>66913</c:v>
                </c:pt>
                <c:pt idx="7">
                  <c:v>25429</c:v>
                </c:pt>
                <c:pt idx="8">
                  <c:v>11285</c:v>
                </c:pt>
                <c:pt idx="9">
                  <c:v>406</c:v>
                </c:pt>
              </c:numCache>
            </c:numRef>
          </c:xVal>
          <c:yVal>
            <c:numRef>
              <c:f>chart!$D$3:$D$12</c:f>
              <c:numCache>
                <c:formatCode>#,##0</c:formatCode>
                <c:ptCount val="10"/>
                <c:pt idx="0">
                  <c:v>31261.518442622953</c:v>
                </c:pt>
                <c:pt idx="1">
                  <c:v>27978.452368885195</c:v>
                </c:pt>
                <c:pt idx="2">
                  <c:v>15826.085721791113</c:v>
                </c:pt>
                <c:pt idx="3">
                  <c:v>10786.152665509409</c:v>
                </c:pt>
                <c:pt idx="4">
                  <c:v>10525.029620214989</c:v>
                </c:pt>
                <c:pt idx="5">
                  <c:v>8982.5352796760981</c:v>
                </c:pt>
                <c:pt idx="6">
                  <c:v>7003.5132146222695</c:v>
                </c:pt>
                <c:pt idx="7">
                  <c:v>4428.5115062274463</c:v>
                </c:pt>
                <c:pt idx="8">
                  <c:v>3365.9262041434049</c:v>
                </c:pt>
                <c:pt idx="9">
                  <c:v>2089.0768693862428</c:v>
                </c:pt>
              </c:numCache>
            </c:numRef>
          </c:yVal>
        </c:ser>
        <c:axId val="184227712"/>
        <c:axId val="184229888"/>
      </c:scatterChart>
      <c:valAx>
        <c:axId val="1842277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Curtailed Acres</a:t>
                </a:r>
              </a:p>
            </c:rich>
          </c:tx>
          <c:layout/>
        </c:title>
        <c:numFmt formatCode="#,##0" sourceLinked="1"/>
        <c:tickLblPos val="nextTo"/>
        <c:crossAx val="184229888"/>
        <c:crosses val="autoZero"/>
        <c:crossBetween val="midCat"/>
      </c:valAx>
      <c:valAx>
        <c:axId val="184229888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curtailed ac/cfs at spring</a:t>
                </a:r>
              </a:p>
            </c:rich>
          </c:tx>
          <c:layout/>
        </c:title>
        <c:numFmt formatCode="#,##0;\-#,##0" sourceLinked="0"/>
        <c:tickLblPos val="nextTo"/>
        <c:crossAx val="184227712"/>
        <c:crosses val="autoZero"/>
        <c:crossBetween val="midCat"/>
      </c:valAx>
    </c:plotArea>
    <c:plotVisOnly val="1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tx>
            <c:strRef>
              <c:f>All!$A$101</c:f>
              <c:strCache>
                <c:ptCount val="1"/>
                <c:pt idx="0">
                  <c:v>RANGEN</c:v>
                </c:pt>
              </c:strCache>
            </c:strRef>
          </c:tx>
          <c:marker>
            <c:symbol val="none"/>
          </c:marker>
          <c:xVal>
            <c:numRef>
              <c:f>All!$D$101:$D$301</c:f>
              <c:numCache>
                <c:formatCode>0.0</c:formatCode>
                <c:ptCount val="201"/>
                <c:pt idx="0">
                  <c:v>0</c:v>
                </c:pt>
                <c:pt idx="1">
                  <c:v>6.25E-2</c:v>
                </c:pt>
                <c:pt idx="2">
                  <c:v>0.1875</c:v>
                </c:pt>
                <c:pt idx="3">
                  <c:v>0.3125</c:v>
                </c:pt>
                <c:pt idx="4">
                  <c:v>0.4375</c:v>
                </c:pt>
                <c:pt idx="5">
                  <c:v>0.5625</c:v>
                </c:pt>
                <c:pt idx="6">
                  <c:v>0.6875</c:v>
                </c:pt>
                <c:pt idx="7">
                  <c:v>0.8125</c:v>
                </c:pt>
                <c:pt idx="8">
                  <c:v>0.9375</c:v>
                </c:pt>
                <c:pt idx="9">
                  <c:v>1.0625</c:v>
                </c:pt>
                <c:pt idx="10">
                  <c:v>1.1875</c:v>
                </c:pt>
                <c:pt idx="11">
                  <c:v>1.3125</c:v>
                </c:pt>
                <c:pt idx="12">
                  <c:v>1.4375</c:v>
                </c:pt>
                <c:pt idx="13">
                  <c:v>1.5625</c:v>
                </c:pt>
                <c:pt idx="14">
                  <c:v>1.6875</c:v>
                </c:pt>
                <c:pt idx="15">
                  <c:v>1.8125</c:v>
                </c:pt>
                <c:pt idx="16">
                  <c:v>1.9375</c:v>
                </c:pt>
                <c:pt idx="17">
                  <c:v>2.0625</c:v>
                </c:pt>
                <c:pt idx="18">
                  <c:v>2.1875</c:v>
                </c:pt>
                <c:pt idx="19">
                  <c:v>2.3125</c:v>
                </c:pt>
                <c:pt idx="20">
                  <c:v>2.4375</c:v>
                </c:pt>
                <c:pt idx="21">
                  <c:v>2.5625</c:v>
                </c:pt>
                <c:pt idx="22">
                  <c:v>2.6875</c:v>
                </c:pt>
                <c:pt idx="23">
                  <c:v>2.8125</c:v>
                </c:pt>
                <c:pt idx="24">
                  <c:v>2.9375</c:v>
                </c:pt>
                <c:pt idx="25">
                  <c:v>3.0625</c:v>
                </c:pt>
                <c:pt idx="26">
                  <c:v>3.1875</c:v>
                </c:pt>
                <c:pt idx="27">
                  <c:v>3.3125</c:v>
                </c:pt>
                <c:pt idx="28">
                  <c:v>3.4375</c:v>
                </c:pt>
                <c:pt idx="29">
                  <c:v>3.5625</c:v>
                </c:pt>
                <c:pt idx="30">
                  <c:v>3.6875</c:v>
                </c:pt>
                <c:pt idx="31">
                  <c:v>3.8125</c:v>
                </c:pt>
                <c:pt idx="32">
                  <c:v>3.9375</c:v>
                </c:pt>
                <c:pt idx="33">
                  <c:v>4.0625</c:v>
                </c:pt>
                <c:pt idx="34">
                  <c:v>4.1875</c:v>
                </c:pt>
                <c:pt idx="35">
                  <c:v>4.3125</c:v>
                </c:pt>
                <c:pt idx="36">
                  <c:v>4.4375</c:v>
                </c:pt>
                <c:pt idx="37">
                  <c:v>4.5625</c:v>
                </c:pt>
                <c:pt idx="38">
                  <c:v>4.6875</c:v>
                </c:pt>
                <c:pt idx="39">
                  <c:v>4.8125</c:v>
                </c:pt>
                <c:pt idx="40">
                  <c:v>4.9375</c:v>
                </c:pt>
                <c:pt idx="41">
                  <c:v>5.0625</c:v>
                </c:pt>
                <c:pt idx="42">
                  <c:v>5.1875</c:v>
                </c:pt>
                <c:pt idx="43">
                  <c:v>5.3125</c:v>
                </c:pt>
                <c:pt idx="44">
                  <c:v>5.4375</c:v>
                </c:pt>
                <c:pt idx="45">
                  <c:v>5.5625</c:v>
                </c:pt>
                <c:pt idx="46">
                  <c:v>5.6875</c:v>
                </c:pt>
                <c:pt idx="47">
                  <c:v>5.8125</c:v>
                </c:pt>
                <c:pt idx="48">
                  <c:v>5.9375</c:v>
                </c:pt>
                <c:pt idx="49">
                  <c:v>6.0625</c:v>
                </c:pt>
                <c:pt idx="50">
                  <c:v>6.1875</c:v>
                </c:pt>
                <c:pt idx="51">
                  <c:v>6.3125</c:v>
                </c:pt>
                <c:pt idx="52">
                  <c:v>6.4375</c:v>
                </c:pt>
                <c:pt idx="53">
                  <c:v>6.5625</c:v>
                </c:pt>
                <c:pt idx="54">
                  <c:v>6.6875</c:v>
                </c:pt>
                <c:pt idx="55">
                  <c:v>6.8125</c:v>
                </c:pt>
                <c:pt idx="56">
                  <c:v>6.9375</c:v>
                </c:pt>
                <c:pt idx="57">
                  <c:v>7.0625</c:v>
                </c:pt>
                <c:pt idx="58">
                  <c:v>7.1875</c:v>
                </c:pt>
                <c:pt idx="59">
                  <c:v>7.3125</c:v>
                </c:pt>
                <c:pt idx="60">
                  <c:v>7.4375</c:v>
                </c:pt>
                <c:pt idx="61">
                  <c:v>7.5625</c:v>
                </c:pt>
                <c:pt idx="62">
                  <c:v>7.6875</c:v>
                </c:pt>
                <c:pt idx="63">
                  <c:v>7.8125</c:v>
                </c:pt>
                <c:pt idx="64">
                  <c:v>7.9375</c:v>
                </c:pt>
                <c:pt idx="65">
                  <c:v>8.0625</c:v>
                </c:pt>
                <c:pt idx="66">
                  <c:v>8.1875</c:v>
                </c:pt>
                <c:pt idx="67">
                  <c:v>8.3125</c:v>
                </c:pt>
                <c:pt idx="68">
                  <c:v>8.4375</c:v>
                </c:pt>
                <c:pt idx="69">
                  <c:v>8.5625</c:v>
                </c:pt>
                <c:pt idx="70">
                  <c:v>8.6875</c:v>
                </c:pt>
                <c:pt idx="71">
                  <c:v>8.8125</c:v>
                </c:pt>
                <c:pt idx="72">
                  <c:v>8.9375</c:v>
                </c:pt>
                <c:pt idx="73">
                  <c:v>9.0625</c:v>
                </c:pt>
                <c:pt idx="74">
                  <c:v>9.1875</c:v>
                </c:pt>
                <c:pt idx="75">
                  <c:v>9.3125</c:v>
                </c:pt>
                <c:pt idx="76">
                  <c:v>9.4375</c:v>
                </c:pt>
                <c:pt idx="77">
                  <c:v>9.5625</c:v>
                </c:pt>
                <c:pt idx="78">
                  <c:v>9.6875</c:v>
                </c:pt>
                <c:pt idx="79">
                  <c:v>9.8125</c:v>
                </c:pt>
                <c:pt idx="80">
                  <c:v>9.9375</c:v>
                </c:pt>
                <c:pt idx="81">
                  <c:v>10.0625</c:v>
                </c:pt>
                <c:pt idx="82">
                  <c:v>10.1875</c:v>
                </c:pt>
                <c:pt idx="83">
                  <c:v>10.3125</c:v>
                </c:pt>
                <c:pt idx="84">
                  <c:v>10.4375</c:v>
                </c:pt>
                <c:pt idx="85">
                  <c:v>10.5625</c:v>
                </c:pt>
                <c:pt idx="86">
                  <c:v>10.6875</c:v>
                </c:pt>
                <c:pt idx="87">
                  <c:v>10.8125</c:v>
                </c:pt>
                <c:pt idx="88">
                  <c:v>10.9375</c:v>
                </c:pt>
                <c:pt idx="89">
                  <c:v>11.0625</c:v>
                </c:pt>
                <c:pt idx="90">
                  <c:v>11.1875</c:v>
                </c:pt>
                <c:pt idx="91">
                  <c:v>11.3125</c:v>
                </c:pt>
                <c:pt idx="92">
                  <c:v>11.4375</c:v>
                </c:pt>
                <c:pt idx="93">
                  <c:v>11.5625</c:v>
                </c:pt>
                <c:pt idx="94">
                  <c:v>11.6875</c:v>
                </c:pt>
                <c:pt idx="95">
                  <c:v>11.8125</c:v>
                </c:pt>
                <c:pt idx="96">
                  <c:v>11.9375</c:v>
                </c:pt>
                <c:pt idx="97">
                  <c:v>12.0625</c:v>
                </c:pt>
                <c:pt idx="98">
                  <c:v>12.1875</c:v>
                </c:pt>
                <c:pt idx="99">
                  <c:v>12.3125</c:v>
                </c:pt>
                <c:pt idx="100">
                  <c:v>12.4375</c:v>
                </c:pt>
                <c:pt idx="101">
                  <c:v>12.5625</c:v>
                </c:pt>
                <c:pt idx="102">
                  <c:v>12.6875</c:v>
                </c:pt>
                <c:pt idx="103">
                  <c:v>12.8125</c:v>
                </c:pt>
                <c:pt idx="104">
                  <c:v>12.9375</c:v>
                </c:pt>
                <c:pt idx="105">
                  <c:v>13.0625</c:v>
                </c:pt>
                <c:pt idx="106">
                  <c:v>13.1875</c:v>
                </c:pt>
                <c:pt idx="107">
                  <c:v>13.3125</c:v>
                </c:pt>
                <c:pt idx="108">
                  <c:v>13.4375</c:v>
                </c:pt>
                <c:pt idx="109">
                  <c:v>13.5625</c:v>
                </c:pt>
                <c:pt idx="110">
                  <c:v>13.6875</c:v>
                </c:pt>
                <c:pt idx="111">
                  <c:v>13.8125</c:v>
                </c:pt>
                <c:pt idx="112">
                  <c:v>13.9375</c:v>
                </c:pt>
                <c:pt idx="113">
                  <c:v>14.0625</c:v>
                </c:pt>
                <c:pt idx="114">
                  <c:v>14.1875</c:v>
                </c:pt>
                <c:pt idx="115">
                  <c:v>14.3125</c:v>
                </c:pt>
                <c:pt idx="116">
                  <c:v>14.4375</c:v>
                </c:pt>
                <c:pt idx="117">
                  <c:v>14.5625</c:v>
                </c:pt>
                <c:pt idx="118">
                  <c:v>14.6875</c:v>
                </c:pt>
                <c:pt idx="119">
                  <c:v>14.8125</c:v>
                </c:pt>
                <c:pt idx="120">
                  <c:v>14.9375</c:v>
                </c:pt>
                <c:pt idx="121">
                  <c:v>15.0625</c:v>
                </c:pt>
                <c:pt idx="122">
                  <c:v>15.1875</c:v>
                </c:pt>
                <c:pt idx="123">
                  <c:v>15.3125</c:v>
                </c:pt>
                <c:pt idx="124">
                  <c:v>15.4375</c:v>
                </c:pt>
                <c:pt idx="125">
                  <c:v>15.5625</c:v>
                </c:pt>
                <c:pt idx="126">
                  <c:v>15.6875</c:v>
                </c:pt>
                <c:pt idx="127">
                  <c:v>15.8125</c:v>
                </c:pt>
                <c:pt idx="128">
                  <c:v>15.9375</c:v>
                </c:pt>
                <c:pt idx="129">
                  <c:v>16.0625</c:v>
                </c:pt>
                <c:pt idx="130">
                  <c:v>16.1875</c:v>
                </c:pt>
                <c:pt idx="131">
                  <c:v>16.3125</c:v>
                </c:pt>
                <c:pt idx="132">
                  <c:v>16.4375</c:v>
                </c:pt>
                <c:pt idx="133">
                  <c:v>16.5625</c:v>
                </c:pt>
                <c:pt idx="134">
                  <c:v>16.6875</c:v>
                </c:pt>
                <c:pt idx="135">
                  <c:v>16.8125</c:v>
                </c:pt>
                <c:pt idx="136">
                  <c:v>16.9375</c:v>
                </c:pt>
                <c:pt idx="137">
                  <c:v>17.0625</c:v>
                </c:pt>
                <c:pt idx="138">
                  <c:v>17.1875</c:v>
                </c:pt>
                <c:pt idx="139">
                  <c:v>17.3125</c:v>
                </c:pt>
                <c:pt idx="140">
                  <c:v>17.4375</c:v>
                </c:pt>
                <c:pt idx="141">
                  <c:v>17.5625</c:v>
                </c:pt>
                <c:pt idx="142">
                  <c:v>17.6875</c:v>
                </c:pt>
                <c:pt idx="143">
                  <c:v>17.8125</c:v>
                </c:pt>
                <c:pt idx="144">
                  <c:v>17.9375</c:v>
                </c:pt>
                <c:pt idx="145">
                  <c:v>18.0625</c:v>
                </c:pt>
                <c:pt idx="146">
                  <c:v>18.1875</c:v>
                </c:pt>
                <c:pt idx="147">
                  <c:v>18.3125</c:v>
                </c:pt>
                <c:pt idx="148">
                  <c:v>18.4375</c:v>
                </c:pt>
                <c:pt idx="149">
                  <c:v>18.5625</c:v>
                </c:pt>
                <c:pt idx="150">
                  <c:v>18.6875</c:v>
                </c:pt>
                <c:pt idx="151">
                  <c:v>18.8125</c:v>
                </c:pt>
                <c:pt idx="152">
                  <c:v>18.9375</c:v>
                </c:pt>
                <c:pt idx="153">
                  <c:v>19.0625</c:v>
                </c:pt>
                <c:pt idx="154">
                  <c:v>19.1875</c:v>
                </c:pt>
                <c:pt idx="155">
                  <c:v>19.3125</c:v>
                </c:pt>
                <c:pt idx="156">
                  <c:v>19.4375</c:v>
                </c:pt>
                <c:pt idx="157">
                  <c:v>19.5625</c:v>
                </c:pt>
                <c:pt idx="158">
                  <c:v>19.6875</c:v>
                </c:pt>
                <c:pt idx="159">
                  <c:v>19.8125</c:v>
                </c:pt>
                <c:pt idx="160">
                  <c:v>19.9375</c:v>
                </c:pt>
                <c:pt idx="161">
                  <c:v>20.0625</c:v>
                </c:pt>
                <c:pt idx="162">
                  <c:v>20.1875</c:v>
                </c:pt>
                <c:pt idx="163">
                  <c:v>20.3125</c:v>
                </c:pt>
                <c:pt idx="164">
                  <c:v>20.4375</c:v>
                </c:pt>
                <c:pt idx="165">
                  <c:v>20.5625</c:v>
                </c:pt>
                <c:pt idx="166">
                  <c:v>20.6875</c:v>
                </c:pt>
                <c:pt idx="167">
                  <c:v>20.8125</c:v>
                </c:pt>
                <c:pt idx="168">
                  <c:v>20.9375</c:v>
                </c:pt>
                <c:pt idx="169">
                  <c:v>21.0625</c:v>
                </c:pt>
                <c:pt idx="170">
                  <c:v>21.1875</c:v>
                </c:pt>
                <c:pt idx="171">
                  <c:v>21.3125</c:v>
                </c:pt>
                <c:pt idx="172">
                  <c:v>21.4375</c:v>
                </c:pt>
                <c:pt idx="173">
                  <c:v>21.5625</c:v>
                </c:pt>
                <c:pt idx="174">
                  <c:v>21.6875</c:v>
                </c:pt>
                <c:pt idx="175">
                  <c:v>21.8125</c:v>
                </c:pt>
                <c:pt idx="176">
                  <c:v>21.9375</c:v>
                </c:pt>
                <c:pt idx="177">
                  <c:v>22.0625</c:v>
                </c:pt>
                <c:pt idx="178">
                  <c:v>22.1875</c:v>
                </c:pt>
                <c:pt idx="179">
                  <c:v>22.3125</c:v>
                </c:pt>
                <c:pt idx="180">
                  <c:v>22.4375</c:v>
                </c:pt>
                <c:pt idx="181">
                  <c:v>22.5625</c:v>
                </c:pt>
                <c:pt idx="182">
                  <c:v>22.6875</c:v>
                </c:pt>
                <c:pt idx="183">
                  <c:v>22.8125</c:v>
                </c:pt>
                <c:pt idx="184">
                  <c:v>22.9375</c:v>
                </c:pt>
                <c:pt idx="185">
                  <c:v>23.0625</c:v>
                </c:pt>
                <c:pt idx="186">
                  <c:v>23.1875</c:v>
                </c:pt>
                <c:pt idx="187">
                  <c:v>23.3125</c:v>
                </c:pt>
                <c:pt idx="188">
                  <c:v>23.4375</c:v>
                </c:pt>
                <c:pt idx="189">
                  <c:v>23.5625</c:v>
                </c:pt>
                <c:pt idx="190">
                  <c:v>23.6875</c:v>
                </c:pt>
                <c:pt idx="191">
                  <c:v>23.8125</c:v>
                </c:pt>
                <c:pt idx="192">
                  <c:v>23.9375</c:v>
                </c:pt>
                <c:pt idx="193">
                  <c:v>24.0625</c:v>
                </c:pt>
                <c:pt idx="194">
                  <c:v>24.1875</c:v>
                </c:pt>
                <c:pt idx="195">
                  <c:v>24.3125</c:v>
                </c:pt>
                <c:pt idx="196">
                  <c:v>24.4375</c:v>
                </c:pt>
                <c:pt idx="197">
                  <c:v>24.5625</c:v>
                </c:pt>
                <c:pt idx="198">
                  <c:v>24.6875</c:v>
                </c:pt>
                <c:pt idx="199">
                  <c:v>24.8125</c:v>
                </c:pt>
                <c:pt idx="200">
                  <c:v>24.9375</c:v>
                </c:pt>
              </c:numCache>
            </c:numRef>
          </c:xVal>
          <c:yVal>
            <c:numRef>
              <c:f>All!$F$101:$F$301</c:f>
              <c:numCache>
                <c:formatCode>0.0</c:formatCode>
                <c:ptCount val="201"/>
                <c:pt idx="0">
                  <c:v>0</c:v>
                </c:pt>
                <c:pt idx="1">
                  <c:v>2.6256793981481481</c:v>
                </c:pt>
                <c:pt idx="2">
                  <c:v>4.1130833333333339</c:v>
                </c:pt>
                <c:pt idx="3">
                  <c:v>5.0860208333333334</c:v>
                </c:pt>
                <c:pt idx="4">
                  <c:v>5.7926458333333333</c:v>
                </c:pt>
                <c:pt idx="5">
                  <c:v>6.3484618055555551</c:v>
                </c:pt>
                <c:pt idx="6">
                  <c:v>6.8119432870370371</c:v>
                </c:pt>
                <c:pt idx="7">
                  <c:v>7.2148252314814814</c:v>
                </c:pt>
                <c:pt idx="8">
                  <c:v>7.5754097222222221</c:v>
                </c:pt>
                <c:pt idx="9">
                  <c:v>7.9048194444444446</c:v>
                </c:pt>
                <c:pt idx="10">
                  <c:v>8.2101412037037029</c:v>
                </c:pt>
                <c:pt idx="11">
                  <c:v>8.496083333333333</c:v>
                </c:pt>
                <c:pt idx="12">
                  <c:v>8.7659016203703715</c:v>
                </c:pt>
                <c:pt idx="13">
                  <c:v>9.0219259259259257</c:v>
                </c:pt>
                <c:pt idx="14">
                  <c:v>9.2658865740740737</c:v>
                </c:pt>
                <c:pt idx="15">
                  <c:v>9.4990983796296291</c:v>
                </c:pt>
                <c:pt idx="16">
                  <c:v>9.7225995370370359</c:v>
                </c:pt>
                <c:pt idx="17">
                  <c:v>9.9372210648148158</c:v>
                </c:pt>
                <c:pt idx="18">
                  <c:v>10.143650462962963</c:v>
                </c:pt>
                <c:pt idx="19">
                  <c:v>10.342462962962964</c:v>
                </c:pt>
                <c:pt idx="20">
                  <c:v>10.534149305555555</c:v>
                </c:pt>
                <c:pt idx="21">
                  <c:v>10.719135416666667</c:v>
                </c:pt>
                <c:pt idx="22">
                  <c:v>10.897796296296296</c:v>
                </c:pt>
                <c:pt idx="23">
                  <c:v>11.070462962962964</c:v>
                </c:pt>
                <c:pt idx="24">
                  <c:v>11.237435185185186</c:v>
                </c:pt>
                <c:pt idx="25">
                  <c:v>11.398984953703705</c:v>
                </c:pt>
                <c:pt idx="26">
                  <c:v>11.555357638888889</c:v>
                </c:pt>
                <c:pt idx="27">
                  <c:v>11.706782407407408</c:v>
                </c:pt>
                <c:pt idx="28">
                  <c:v>11.853460648148149</c:v>
                </c:pt>
                <c:pt idx="29">
                  <c:v>11.995601851851852</c:v>
                </c:pt>
                <c:pt idx="30">
                  <c:v>12.133368055555556</c:v>
                </c:pt>
                <c:pt idx="31">
                  <c:v>12.266956018518519</c:v>
                </c:pt>
                <c:pt idx="32">
                  <c:v>12.39650462962963</c:v>
                </c:pt>
                <c:pt idx="33">
                  <c:v>12.522175925925925</c:v>
                </c:pt>
                <c:pt idx="34">
                  <c:v>12.644108796296296</c:v>
                </c:pt>
                <c:pt idx="35">
                  <c:v>12.762453703703704</c:v>
                </c:pt>
                <c:pt idx="36">
                  <c:v>12.877314814814815</c:v>
                </c:pt>
                <c:pt idx="37">
                  <c:v>12.988831018518519</c:v>
                </c:pt>
                <c:pt idx="38">
                  <c:v>13.097106481481481</c:v>
                </c:pt>
                <c:pt idx="39">
                  <c:v>13.202280092592593</c:v>
                </c:pt>
                <c:pt idx="40">
                  <c:v>13.30443287037037</c:v>
                </c:pt>
                <c:pt idx="41">
                  <c:v>13.403680555555555</c:v>
                </c:pt>
                <c:pt idx="42">
                  <c:v>13.500115740740741</c:v>
                </c:pt>
                <c:pt idx="43">
                  <c:v>13.593842592592592</c:v>
                </c:pt>
                <c:pt idx="44">
                  <c:v>13.684942129629629</c:v>
                </c:pt>
                <c:pt idx="45">
                  <c:v>13.77349537037037</c:v>
                </c:pt>
                <c:pt idx="46">
                  <c:v>13.859606481481482</c:v>
                </c:pt>
                <c:pt idx="47">
                  <c:v>13.943333333333333</c:v>
                </c:pt>
                <c:pt idx="48">
                  <c:v>14.024768518518519</c:v>
                </c:pt>
                <c:pt idx="49">
                  <c:v>14.103969907407407</c:v>
                </c:pt>
                <c:pt idx="50">
                  <c:v>14.181030092592593</c:v>
                </c:pt>
                <c:pt idx="51">
                  <c:v>14.256006944444444</c:v>
                </c:pt>
                <c:pt idx="52">
                  <c:v>14.328958333333333</c:v>
                </c:pt>
                <c:pt idx="53">
                  <c:v>14.399965277777778</c:v>
                </c:pt>
                <c:pt idx="54">
                  <c:v>14.469085648148148</c:v>
                </c:pt>
                <c:pt idx="55">
                  <c:v>14.536377314814814</c:v>
                </c:pt>
                <c:pt idx="56">
                  <c:v>14.601886574074074</c:v>
                </c:pt>
                <c:pt idx="57">
                  <c:v>14.66568287037037</c:v>
                </c:pt>
                <c:pt idx="58">
                  <c:v>14.727812500000001</c:v>
                </c:pt>
                <c:pt idx="59">
                  <c:v>14.788333333333334</c:v>
                </c:pt>
                <c:pt idx="60">
                  <c:v>14.847291666666667</c:v>
                </c:pt>
                <c:pt idx="61">
                  <c:v>14.904733796296297</c:v>
                </c:pt>
                <c:pt idx="62">
                  <c:v>14.960717592592593</c:v>
                </c:pt>
                <c:pt idx="63">
                  <c:v>15.015266203703703</c:v>
                </c:pt>
                <c:pt idx="64">
                  <c:v>15.0684375</c:v>
                </c:pt>
                <c:pt idx="65">
                  <c:v>15.120277777777778</c:v>
                </c:pt>
                <c:pt idx="66">
                  <c:v>15.170810185185186</c:v>
                </c:pt>
                <c:pt idx="67">
                  <c:v>15.220092592592593</c:v>
                </c:pt>
                <c:pt idx="68">
                  <c:v>15.268159722222222</c:v>
                </c:pt>
                <c:pt idx="69">
                  <c:v>15.315034722222222</c:v>
                </c:pt>
                <c:pt idx="70">
                  <c:v>15.360763888888888</c:v>
                </c:pt>
                <c:pt idx="71">
                  <c:v>15.405381944444445</c:v>
                </c:pt>
                <c:pt idx="72">
                  <c:v>15.448912037037037</c:v>
                </c:pt>
                <c:pt idx="73">
                  <c:v>15.491400462962963</c:v>
                </c:pt>
                <c:pt idx="74">
                  <c:v>15.53287037037037</c:v>
                </c:pt>
                <c:pt idx="75">
                  <c:v>15.573344907407407</c:v>
                </c:pt>
                <c:pt idx="76">
                  <c:v>15.612858796296296</c:v>
                </c:pt>
                <c:pt idx="77">
                  <c:v>15.651458333333334</c:v>
                </c:pt>
                <c:pt idx="78">
                  <c:v>15.689143518518518</c:v>
                </c:pt>
                <c:pt idx="79">
                  <c:v>15.725949074074075</c:v>
                </c:pt>
                <c:pt idx="80">
                  <c:v>15.761898148148148</c:v>
                </c:pt>
                <c:pt idx="81">
                  <c:v>15.797025462962964</c:v>
                </c:pt>
                <c:pt idx="82">
                  <c:v>15.831342592592593</c:v>
                </c:pt>
                <c:pt idx="83">
                  <c:v>15.864884259259259</c:v>
                </c:pt>
                <c:pt idx="84">
                  <c:v>15.897662037037037</c:v>
                </c:pt>
                <c:pt idx="85">
                  <c:v>15.929710648148149</c:v>
                </c:pt>
                <c:pt idx="86">
                  <c:v>15.961030092592592</c:v>
                </c:pt>
                <c:pt idx="87">
                  <c:v>15.991666666666667</c:v>
                </c:pt>
                <c:pt idx="88">
                  <c:v>16.021608796296295</c:v>
                </c:pt>
                <c:pt idx="89">
                  <c:v>16.050902777777779</c:v>
                </c:pt>
                <c:pt idx="90">
                  <c:v>16.079548611111111</c:v>
                </c:pt>
                <c:pt idx="91">
                  <c:v>16.10758101851852</c:v>
                </c:pt>
                <c:pt idx="92">
                  <c:v>16.135000000000002</c:v>
                </c:pt>
                <c:pt idx="93">
                  <c:v>16.161840277777777</c:v>
                </c:pt>
                <c:pt idx="94">
                  <c:v>16.188101851851851</c:v>
                </c:pt>
                <c:pt idx="95">
                  <c:v>16.213796296296298</c:v>
                </c:pt>
                <c:pt idx="96">
                  <c:v>16.238958333333333</c:v>
                </c:pt>
                <c:pt idx="97">
                  <c:v>16.263599537037038</c:v>
                </c:pt>
                <c:pt idx="98">
                  <c:v>16.287719907407407</c:v>
                </c:pt>
                <c:pt idx="99">
                  <c:v>16.311342592592592</c:v>
                </c:pt>
                <c:pt idx="100">
                  <c:v>16.334467592592592</c:v>
                </c:pt>
                <c:pt idx="101">
                  <c:v>16.357129629629629</c:v>
                </c:pt>
                <c:pt idx="102">
                  <c:v>16.379328703703703</c:v>
                </c:pt>
                <c:pt idx="103">
                  <c:v>16.401087962962961</c:v>
                </c:pt>
                <c:pt idx="104">
                  <c:v>16.422395833333333</c:v>
                </c:pt>
                <c:pt idx="105">
                  <c:v>16.443287037037038</c:v>
                </c:pt>
                <c:pt idx="106">
                  <c:v>16.463761574074073</c:v>
                </c:pt>
                <c:pt idx="107">
                  <c:v>16.483831018518519</c:v>
                </c:pt>
                <c:pt idx="108">
                  <c:v>16.503506944444446</c:v>
                </c:pt>
                <c:pt idx="109">
                  <c:v>16.522789351851852</c:v>
                </c:pt>
                <c:pt idx="110">
                  <c:v>16.541712962962961</c:v>
                </c:pt>
                <c:pt idx="111">
                  <c:v>16.560266203703705</c:v>
                </c:pt>
                <c:pt idx="112">
                  <c:v>16.578460648148148</c:v>
                </c:pt>
                <c:pt idx="113">
                  <c:v>16.596319444444443</c:v>
                </c:pt>
                <c:pt idx="114">
                  <c:v>16.613831018518518</c:v>
                </c:pt>
                <c:pt idx="115">
                  <c:v>16.63101851851852</c:v>
                </c:pt>
                <c:pt idx="116">
                  <c:v>16.647881944444446</c:v>
                </c:pt>
                <c:pt idx="117">
                  <c:v>16.664432870370369</c:v>
                </c:pt>
                <c:pt idx="118">
                  <c:v>16.680682870370369</c:v>
                </c:pt>
                <c:pt idx="119">
                  <c:v>16.696631944444444</c:v>
                </c:pt>
                <c:pt idx="120">
                  <c:v>16.712280092592593</c:v>
                </c:pt>
                <c:pt idx="121">
                  <c:v>16.727662037037039</c:v>
                </c:pt>
                <c:pt idx="122">
                  <c:v>16.74275462962963</c:v>
                </c:pt>
                <c:pt idx="123">
                  <c:v>16.757581018518518</c:v>
                </c:pt>
                <c:pt idx="124">
                  <c:v>16.772141203703704</c:v>
                </c:pt>
                <c:pt idx="125">
                  <c:v>16.78644675925926</c:v>
                </c:pt>
                <c:pt idx="126">
                  <c:v>16.800497685185185</c:v>
                </c:pt>
                <c:pt idx="127">
                  <c:v>16.814305555555556</c:v>
                </c:pt>
                <c:pt idx="128">
                  <c:v>16.82787037037037</c:v>
                </c:pt>
                <c:pt idx="129">
                  <c:v>16.841203703703705</c:v>
                </c:pt>
                <c:pt idx="130">
                  <c:v>16.854305555555555</c:v>
                </c:pt>
                <c:pt idx="131">
                  <c:v>16.867175925925928</c:v>
                </c:pt>
                <c:pt idx="132">
                  <c:v>16.879837962962963</c:v>
                </c:pt>
                <c:pt idx="133">
                  <c:v>16.892291666666665</c:v>
                </c:pt>
                <c:pt idx="134">
                  <c:v>16.904525462962962</c:v>
                </c:pt>
                <c:pt idx="135">
                  <c:v>16.916562500000001</c:v>
                </c:pt>
                <c:pt idx="136">
                  <c:v>16.928391203703704</c:v>
                </c:pt>
                <c:pt idx="137">
                  <c:v>16.940034722222222</c:v>
                </c:pt>
                <c:pt idx="138">
                  <c:v>16.95148148148148</c:v>
                </c:pt>
                <c:pt idx="139">
                  <c:v>16.962743055555556</c:v>
                </c:pt>
                <c:pt idx="140">
                  <c:v>16.973819444444445</c:v>
                </c:pt>
                <c:pt idx="141">
                  <c:v>16.984722222222221</c:v>
                </c:pt>
                <c:pt idx="142">
                  <c:v>16.995439814814816</c:v>
                </c:pt>
                <c:pt idx="143">
                  <c:v>17.005995370370371</c:v>
                </c:pt>
                <c:pt idx="144">
                  <c:v>17.016377314814815</c:v>
                </c:pt>
                <c:pt idx="145">
                  <c:v>17.026608796296298</c:v>
                </c:pt>
                <c:pt idx="146">
                  <c:v>17.036666666666665</c:v>
                </c:pt>
                <c:pt idx="147">
                  <c:v>17.046574074074073</c:v>
                </c:pt>
                <c:pt idx="148">
                  <c:v>17.056319444444444</c:v>
                </c:pt>
                <c:pt idx="149">
                  <c:v>17.065925925925924</c:v>
                </c:pt>
                <c:pt idx="150">
                  <c:v>17.075370370370372</c:v>
                </c:pt>
                <c:pt idx="151">
                  <c:v>17.084687500000001</c:v>
                </c:pt>
                <c:pt idx="152">
                  <c:v>17.093854166666667</c:v>
                </c:pt>
                <c:pt idx="153">
                  <c:v>17.102881944444444</c:v>
                </c:pt>
                <c:pt idx="154">
                  <c:v>17.111782407407407</c:v>
                </c:pt>
                <c:pt idx="155">
                  <c:v>17.120543981481482</c:v>
                </c:pt>
                <c:pt idx="156">
                  <c:v>17.129166666666666</c:v>
                </c:pt>
                <c:pt idx="157">
                  <c:v>17.137673611111111</c:v>
                </c:pt>
                <c:pt idx="158">
                  <c:v>17.146053240740741</c:v>
                </c:pt>
                <c:pt idx="159">
                  <c:v>17.154305555555556</c:v>
                </c:pt>
                <c:pt idx="160">
                  <c:v>17.162442129629628</c:v>
                </c:pt>
                <c:pt idx="161">
                  <c:v>17.170462962962961</c:v>
                </c:pt>
                <c:pt idx="162">
                  <c:v>17.178368055555556</c:v>
                </c:pt>
                <c:pt idx="163">
                  <c:v>17.186157407407407</c:v>
                </c:pt>
                <c:pt idx="164">
                  <c:v>17.193842592592592</c:v>
                </c:pt>
                <c:pt idx="165">
                  <c:v>17.201412037037038</c:v>
                </c:pt>
                <c:pt idx="166">
                  <c:v>17.208865740740741</c:v>
                </c:pt>
                <c:pt idx="167">
                  <c:v>17.21622685185185</c:v>
                </c:pt>
                <c:pt idx="168">
                  <c:v>17.223483796296296</c:v>
                </c:pt>
                <c:pt idx="169">
                  <c:v>17.230636574074072</c:v>
                </c:pt>
                <c:pt idx="170">
                  <c:v>17.237696759259258</c:v>
                </c:pt>
                <c:pt idx="171">
                  <c:v>17.244652777777777</c:v>
                </c:pt>
                <c:pt idx="172">
                  <c:v>17.251516203703705</c:v>
                </c:pt>
                <c:pt idx="173">
                  <c:v>17.258287037037036</c:v>
                </c:pt>
                <c:pt idx="174">
                  <c:v>17.264965277777776</c:v>
                </c:pt>
                <c:pt idx="175">
                  <c:v>17.271550925925926</c:v>
                </c:pt>
                <c:pt idx="176">
                  <c:v>17.278055555555557</c:v>
                </c:pt>
                <c:pt idx="177">
                  <c:v>17.284456018518519</c:v>
                </c:pt>
                <c:pt idx="178">
                  <c:v>17.290787037037038</c:v>
                </c:pt>
                <c:pt idx="179">
                  <c:v>17.297025462962964</c:v>
                </c:pt>
                <c:pt idx="180">
                  <c:v>17.303194444444443</c:v>
                </c:pt>
                <c:pt idx="181">
                  <c:v>17.309270833333333</c:v>
                </c:pt>
                <c:pt idx="182">
                  <c:v>17.315266203703704</c:v>
                </c:pt>
                <c:pt idx="183">
                  <c:v>17.32119212962963</c:v>
                </c:pt>
                <c:pt idx="184">
                  <c:v>17.327037037037037</c:v>
                </c:pt>
                <c:pt idx="185">
                  <c:v>17.332800925925927</c:v>
                </c:pt>
                <c:pt idx="186">
                  <c:v>17.338495370370371</c:v>
                </c:pt>
                <c:pt idx="187">
                  <c:v>17.344120370370369</c:v>
                </c:pt>
                <c:pt idx="188">
                  <c:v>17.349675925925926</c:v>
                </c:pt>
                <c:pt idx="189">
                  <c:v>17.355150462962964</c:v>
                </c:pt>
                <c:pt idx="190">
                  <c:v>17.360555555555557</c:v>
                </c:pt>
                <c:pt idx="191">
                  <c:v>17.365902777777777</c:v>
                </c:pt>
                <c:pt idx="192">
                  <c:v>17.371180555555554</c:v>
                </c:pt>
                <c:pt idx="193">
                  <c:v>17.37638888888889</c:v>
                </c:pt>
                <c:pt idx="194">
                  <c:v>17.381527777777777</c:v>
                </c:pt>
                <c:pt idx="195">
                  <c:v>17.386608796296297</c:v>
                </c:pt>
                <c:pt idx="196">
                  <c:v>17.391631944444445</c:v>
                </c:pt>
                <c:pt idx="197">
                  <c:v>17.396585648148147</c:v>
                </c:pt>
                <c:pt idx="198">
                  <c:v>17.401481481481483</c:v>
                </c:pt>
                <c:pt idx="199">
                  <c:v>17.406319444444446</c:v>
                </c:pt>
                <c:pt idx="200">
                  <c:v>17.411099537037035</c:v>
                </c:pt>
              </c:numCache>
            </c:numRef>
          </c:yVal>
        </c:ser>
        <c:ser>
          <c:idx val="1"/>
          <c:order val="1"/>
          <c:tx>
            <c:v>90%</c:v>
          </c:tx>
          <c:spPr>
            <a:ln>
              <a:noFill/>
            </a:ln>
          </c:spPr>
          <c:marker>
            <c:symbol val="star"/>
            <c:size val="7"/>
            <c:spPr>
              <a:ln>
                <a:solidFill>
                  <a:srgbClr val="8064A2"/>
                </a:solidFill>
              </a:ln>
            </c:spPr>
          </c:marker>
          <c:xVal>
            <c:numRef>
              <c:f>All!$D$199</c:f>
              <c:numCache>
                <c:formatCode>0.0</c:formatCode>
                <c:ptCount val="1"/>
                <c:pt idx="0">
                  <c:v>12.1875</c:v>
                </c:pt>
              </c:numCache>
            </c:numRef>
          </c:xVal>
          <c:yVal>
            <c:numRef>
              <c:f>All!$F$199</c:f>
              <c:numCache>
                <c:formatCode>0.0</c:formatCode>
                <c:ptCount val="1"/>
                <c:pt idx="0">
                  <c:v>16.287719907407407</c:v>
                </c:pt>
              </c:numCache>
            </c:numRef>
          </c:yVal>
        </c:ser>
        <c:axId val="197300224"/>
        <c:axId val="197302144"/>
      </c:scatterChart>
      <c:valAx>
        <c:axId val="197300224"/>
        <c:scaling>
          <c:orientation val="minMax"/>
          <c:max val="15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layout/>
        </c:title>
        <c:numFmt formatCode="0.0" sourceLinked="1"/>
        <c:tickLblPos val="nextTo"/>
        <c:crossAx val="197302144"/>
        <c:crosses val="autoZero"/>
        <c:crossBetween val="midCat"/>
      </c:valAx>
      <c:valAx>
        <c:axId val="197302144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cfs at spring</a:t>
                </a:r>
              </a:p>
            </c:rich>
          </c:tx>
          <c:layout/>
        </c:title>
        <c:numFmt formatCode="0.0" sourceLinked="1"/>
        <c:tickLblPos val="nextTo"/>
        <c:crossAx val="197300224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tx>
            <c:strRef>
              <c:f>Com_GW!$A$101</c:f>
              <c:strCache>
                <c:ptCount val="1"/>
                <c:pt idx="0">
                  <c:v>RANGEN</c:v>
                </c:pt>
              </c:strCache>
            </c:strRef>
          </c:tx>
          <c:marker>
            <c:symbol val="none"/>
          </c:marker>
          <c:xVal>
            <c:numRef>
              <c:f>Com_GW!$D$101:$D$301</c:f>
              <c:numCache>
                <c:formatCode>0.0</c:formatCode>
                <c:ptCount val="201"/>
                <c:pt idx="0">
                  <c:v>0</c:v>
                </c:pt>
                <c:pt idx="1">
                  <c:v>6.25E-2</c:v>
                </c:pt>
                <c:pt idx="2">
                  <c:v>0.1875</c:v>
                </c:pt>
                <c:pt idx="3">
                  <c:v>0.3125</c:v>
                </c:pt>
                <c:pt idx="4">
                  <c:v>0.4375</c:v>
                </c:pt>
                <c:pt idx="5">
                  <c:v>0.5625</c:v>
                </c:pt>
                <c:pt idx="6">
                  <c:v>0.6875</c:v>
                </c:pt>
                <c:pt idx="7">
                  <c:v>0.8125</c:v>
                </c:pt>
                <c:pt idx="8">
                  <c:v>0.9375</c:v>
                </c:pt>
                <c:pt idx="9">
                  <c:v>1.0625</c:v>
                </c:pt>
                <c:pt idx="10">
                  <c:v>1.1875</c:v>
                </c:pt>
                <c:pt idx="11">
                  <c:v>1.3125</c:v>
                </c:pt>
                <c:pt idx="12">
                  <c:v>1.4375</c:v>
                </c:pt>
                <c:pt idx="13">
                  <c:v>1.5625</c:v>
                </c:pt>
                <c:pt idx="14">
                  <c:v>1.6875</c:v>
                </c:pt>
                <c:pt idx="15">
                  <c:v>1.8125</c:v>
                </c:pt>
                <c:pt idx="16">
                  <c:v>1.9375</c:v>
                </c:pt>
                <c:pt idx="17">
                  <c:v>2.0625</c:v>
                </c:pt>
                <c:pt idx="18">
                  <c:v>2.1875</c:v>
                </c:pt>
                <c:pt idx="19">
                  <c:v>2.3125</c:v>
                </c:pt>
                <c:pt idx="20">
                  <c:v>2.4375</c:v>
                </c:pt>
                <c:pt idx="21">
                  <c:v>2.5625</c:v>
                </c:pt>
                <c:pt idx="22">
                  <c:v>2.6875</c:v>
                </c:pt>
                <c:pt idx="23">
                  <c:v>2.8125</c:v>
                </c:pt>
                <c:pt idx="24">
                  <c:v>2.9375</c:v>
                </c:pt>
                <c:pt idx="25">
                  <c:v>3.0625</c:v>
                </c:pt>
                <c:pt idx="26">
                  <c:v>3.1875</c:v>
                </c:pt>
                <c:pt idx="27">
                  <c:v>3.3125</c:v>
                </c:pt>
                <c:pt idx="28">
                  <c:v>3.4375</c:v>
                </c:pt>
                <c:pt idx="29">
                  <c:v>3.5625</c:v>
                </c:pt>
                <c:pt idx="30">
                  <c:v>3.6875</c:v>
                </c:pt>
                <c:pt idx="31">
                  <c:v>3.8125</c:v>
                </c:pt>
                <c:pt idx="32">
                  <c:v>3.9375</c:v>
                </c:pt>
                <c:pt idx="33">
                  <c:v>4.0625</c:v>
                </c:pt>
                <c:pt idx="34">
                  <c:v>4.1875</c:v>
                </c:pt>
                <c:pt idx="35">
                  <c:v>4.3125</c:v>
                </c:pt>
                <c:pt idx="36">
                  <c:v>4.4375</c:v>
                </c:pt>
                <c:pt idx="37">
                  <c:v>4.5625</c:v>
                </c:pt>
                <c:pt idx="38">
                  <c:v>4.6875</c:v>
                </c:pt>
                <c:pt idx="39">
                  <c:v>4.8125</c:v>
                </c:pt>
                <c:pt idx="40">
                  <c:v>4.9375</c:v>
                </c:pt>
                <c:pt idx="41">
                  <c:v>5.0625</c:v>
                </c:pt>
                <c:pt idx="42">
                  <c:v>5.1875</c:v>
                </c:pt>
                <c:pt idx="43">
                  <c:v>5.3125</c:v>
                </c:pt>
                <c:pt idx="44">
                  <c:v>5.4375</c:v>
                </c:pt>
                <c:pt idx="45">
                  <c:v>5.5625</c:v>
                </c:pt>
                <c:pt idx="46">
                  <c:v>5.6875</c:v>
                </c:pt>
                <c:pt idx="47">
                  <c:v>5.8125</c:v>
                </c:pt>
                <c:pt idx="48">
                  <c:v>5.9375</c:v>
                </c:pt>
                <c:pt idx="49">
                  <c:v>6.0625</c:v>
                </c:pt>
                <c:pt idx="50">
                  <c:v>6.1875</c:v>
                </c:pt>
                <c:pt idx="51">
                  <c:v>6.3125</c:v>
                </c:pt>
                <c:pt idx="52">
                  <c:v>6.4375</c:v>
                </c:pt>
                <c:pt idx="53">
                  <c:v>6.5625</c:v>
                </c:pt>
                <c:pt idx="54">
                  <c:v>6.6875</c:v>
                </c:pt>
                <c:pt idx="55">
                  <c:v>6.8125</c:v>
                </c:pt>
                <c:pt idx="56">
                  <c:v>6.9375</c:v>
                </c:pt>
                <c:pt idx="57">
                  <c:v>7.0625</c:v>
                </c:pt>
                <c:pt idx="58">
                  <c:v>7.1875</c:v>
                </c:pt>
                <c:pt idx="59">
                  <c:v>7.3125</c:v>
                </c:pt>
                <c:pt idx="60">
                  <c:v>7.4375</c:v>
                </c:pt>
                <c:pt idx="61">
                  <c:v>7.5625</c:v>
                </c:pt>
                <c:pt idx="62">
                  <c:v>7.6875</c:v>
                </c:pt>
                <c:pt idx="63">
                  <c:v>7.8125</c:v>
                </c:pt>
                <c:pt idx="64">
                  <c:v>7.9375</c:v>
                </c:pt>
                <c:pt idx="65">
                  <c:v>8.0625</c:v>
                </c:pt>
                <c:pt idx="66">
                  <c:v>8.1875</c:v>
                </c:pt>
                <c:pt idx="67">
                  <c:v>8.3125</c:v>
                </c:pt>
                <c:pt idx="68">
                  <c:v>8.4375</c:v>
                </c:pt>
                <c:pt idx="69">
                  <c:v>8.5625</c:v>
                </c:pt>
                <c:pt idx="70">
                  <c:v>8.6875</c:v>
                </c:pt>
                <c:pt idx="71">
                  <c:v>8.8125</c:v>
                </c:pt>
                <c:pt idx="72">
                  <c:v>8.9375</c:v>
                </c:pt>
                <c:pt idx="73">
                  <c:v>9.0625</c:v>
                </c:pt>
                <c:pt idx="74">
                  <c:v>9.1875</c:v>
                </c:pt>
                <c:pt idx="75">
                  <c:v>9.3125</c:v>
                </c:pt>
                <c:pt idx="76">
                  <c:v>9.4375</c:v>
                </c:pt>
                <c:pt idx="77">
                  <c:v>9.5625</c:v>
                </c:pt>
                <c:pt idx="78">
                  <c:v>9.6875</c:v>
                </c:pt>
                <c:pt idx="79">
                  <c:v>9.8125</c:v>
                </c:pt>
                <c:pt idx="80">
                  <c:v>9.9375</c:v>
                </c:pt>
                <c:pt idx="81">
                  <c:v>10.0625</c:v>
                </c:pt>
                <c:pt idx="82">
                  <c:v>10.1875</c:v>
                </c:pt>
                <c:pt idx="83">
                  <c:v>10.3125</c:v>
                </c:pt>
                <c:pt idx="84">
                  <c:v>10.4375</c:v>
                </c:pt>
                <c:pt idx="85">
                  <c:v>10.5625</c:v>
                </c:pt>
                <c:pt idx="86">
                  <c:v>10.6875</c:v>
                </c:pt>
                <c:pt idx="87">
                  <c:v>10.8125</c:v>
                </c:pt>
                <c:pt idx="88">
                  <c:v>10.9375</c:v>
                </c:pt>
                <c:pt idx="89">
                  <c:v>11.0625</c:v>
                </c:pt>
                <c:pt idx="90">
                  <c:v>11.1875</c:v>
                </c:pt>
                <c:pt idx="91">
                  <c:v>11.3125</c:v>
                </c:pt>
                <c:pt idx="92">
                  <c:v>11.4375</c:v>
                </c:pt>
                <c:pt idx="93">
                  <c:v>11.5625</c:v>
                </c:pt>
                <c:pt idx="94">
                  <c:v>11.6875</c:v>
                </c:pt>
                <c:pt idx="95">
                  <c:v>11.8125</c:v>
                </c:pt>
                <c:pt idx="96">
                  <c:v>11.9375</c:v>
                </c:pt>
                <c:pt idx="97">
                  <c:v>12.0625</c:v>
                </c:pt>
                <c:pt idx="98">
                  <c:v>12.1875</c:v>
                </c:pt>
                <c:pt idx="99">
                  <c:v>12.3125</c:v>
                </c:pt>
                <c:pt idx="100">
                  <c:v>12.4375</c:v>
                </c:pt>
                <c:pt idx="101">
                  <c:v>12.5625</c:v>
                </c:pt>
                <c:pt idx="102">
                  <c:v>12.6875</c:v>
                </c:pt>
                <c:pt idx="103">
                  <c:v>12.8125</c:v>
                </c:pt>
                <c:pt idx="104">
                  <c:v>12.9375</c:v>
                </c:pt>
                <c:pt idx="105">
                  <c:v>13.0625</c:v>
                </c:pt>
                <c:pt idx="106">
                  <c:v>13.1875</c:v>
                </c:pt>
                <c:pt idx="107">
                  <c:v>13.3125</c:v>
                </c:pt>
                <c:pt idx="108">
                  <c:v>13.4375</c:v>
                </c:pt>
                <c:pt idx="109">
                  <c:v>13.5625</c:v>
                </c:pt>
                <c:pt idx="110">
                  <c:v>13.6875</c:v>
                </c:pt>
                <c:pt idx="111">
                  <c:v>13.8125</c:v>
                </c:pt>
                <c:pt idx="112">
                  <c:v>13.9375</c:v>
                </c:pt>
                <c:pt idx="113">
                  <c:v>14.0625</c:v>
                </c:pt>
                <c:pt idx="114">
                  <c:v>14.1875</c:v>
                </c:pt>
                <c:pt idx="115">
                  <c:v>14.3125</c:v>
                </c:pt>
                <c:pt idx="116">
                  <c:v>14.4375</c:v>
                </c:pt>
                <c:pt idx="117">
                  <c:v>14.5625</c:v>
                </c:pt>
                <c:pt idx="118">
                  <c:v>14.6875</c:v>
                </c:pt>
                <c:pt idx="119">
                  <c:v>14.8125</c:v>
                </c:pt>
                <c:pt idx="120">
                  <c:v>14.9375</c:v>
                </c:pt>
                <c:pt idx="121">
                  <c:v>15.0625</c:v>
                </c:pt>
                <c:pt idx="122">
                  <c:v>15.1875</c:v>
                </c:pt>
                <c:pt idx="123">
                  <c:v>15.3125</c:v>
                </c:pt>
                <c:pt idx="124">
                  <c:v>15.4375</c:v>
                </c:pt>
                <c:pt idx="125">
                  <c:v>15.5625</c:v>
                </c:pt>
                <c:pt idx="126">
                  <c:v>15.6875</c:v>
                </c:pt>
                <c:pt idx="127">
                  <c:v>15.8125</c:v>
                </c:pt>
                <c:pt idx="128">
                  <c:v>15.9375</c:v>
                </c:pt>
                <c:pt idx="129">
                  <c:v>16.0625</c:v>
                </c:pt>
                <c:pt idx="130">
                  <c:v>16.1875</c:v>
                </c:pt>
                <c:pt idx="131">
                  <c:v>16.3125</c:v>
                </c:pt>
                <c:pt idx="132">
                  <c:v>16.4375</c:v>
                </c:pt>
                <c:pt idx="133">
                  <c:v>16.5625</c:v>
                </c:pt>
                <c:pt idx="134">
                  <c:v>16.6875</c:v>
                </c:pt>
                <c:pt idx="135">
                  <c:v>16.8125</c:v>
                </c:pt>
                <c:pt idx="136">
                  <c:v>16.9375</c:v>
                </c:pt>
                <c:pt idx="137">
                  <c:v>17.0625</c:v>
                </c:pt>
                <c:pt idx="138">
                  <c:v>17.1875</c:v>
                </c:pt>
                <c:pt idx="139">
                  <c:v>17.3125</c:v>
                </c:pt>
                <c:pt idx="140">
                  <c:v>17.4375</c:v>
                </c:pt>
                <c:pt idx="141">
                  <c:v>17.5625</c:v>
                </c:pt>
                <c:pt idx="142">
                  <c:v>17.6875</c:v>
                </c:pt>
                <c:pt idx="143">
                  <c:v>17.8125</c:v>
                </c:pt>
                <c:pt idx="144">
                  <c:v>17.9375</c:v>
                </c:pt>
                <c:pt idx="145">
                  <c:v>18.0625</c:v>
                </c:pt>
                <c:pt idx="146">
                  <c:v>18.1875</c:v>
                </c:pt>
                <c:pt idx="147">
                  <c:v>18.3125</c:v>
                </c:pt>
                <c:pt idx="148">
                  <c:v>18.4375</c:v>
                </c:pt>
                <c:pt idx="149">
                  <c:v>18.5625</c:v>
                </c:pt>
                <c:pt idx="150">
                  <c:v>18.6875</c:v>
                </c:pt>
                <c:pt idx="151">
                  <c:v>18.8125</c:v>
                </c:pt>
                <c:pt idx="152">
                  <c:v>18.9375</c:v>
                </c:pt>
                <c:pt idx="153">
                  <c:v>19.0625</c:v>
                </c:pt>
                <c:pt idx="154">
                  <c:v>19.1875</c:v>
                </c:pt>
                <c:pt idx="155">
                  <c:v>19.3125</c:v>
                </c:pt>
                <c:pt idx="156">
                  <c:v>19.4375</c:v>
                </c:pt>
                <c:pt idx="157">
                  <c:v>19.5625</c:v>
                </c:pt>
                <c:pt idx="158">
                  <c:v>19.6875</c:v>
                </c:pt>
                <c:pt idx="159">
                  <c:v>19.8125</c:v>
                </c:pt>
                <c:pt idx="160">
                  <c:v>19.9375</c:v>
                </c:pt>
                <c:pt idx="161">
                  <c:v>20.0625</c:v>
                </c:pt>
                <c:pt idx="162">
                  <c:v>20.1875</c:v>
                </c:pt>
                <c:pt idx="163">
                  <c:v>20.3125</c:v>
                </c:pt>
                <c:pt idx="164">
                  <c:v>20.4375</c:v>
                </c:pt>
                <c:pt idx="165">
                  <c:v>20.5625</c:v>
                </c:pt>
                <c:pt idx="166">
                  <c:v>20.6875</c:v>
                </c:pt>
                <c:pt idx="167">
                  <c:v>20.8125</c:v>
                </c:pt>
                <c:pt idx="168">
                  <c:v>20.9375</c:v>
                </c:pt>
                <c:pt idx="169">
                  <c:v>21.0625</c:v>
                </c:pt>
                <c:pt idx="170">
                  <c:v>21.1875</c:v>
                </c:pt>
                <c:pt idx="171">
                  <c:v>21.3125</c:v>
                </c:pt>
                <c:pt idx="172">
                  <c:v>21.4375</c:v>
                </c:pt>
                <c:pt idx="173">
                  <c:v>21.5625</c:v>
                </c:pt>
                <c:pt idx="174">
                  <c:v>21.6875</c:v>
                </c:pt>
                <c:pt idx="175">
                  <c:v>21.8125</c:v>
                </c:pt>
                <c:pt idx="176">
                  <c:v>21.9375</c:v>
                </c:pt>
                <c:pt idx="177">
                  <c:v>22.0625</c:v>
                </c:pt>
                <c:pt idx="178">
                  <c:v>22.1875</c:v>
                </c:pt>
                <c:pt idx="179">
                  <c:v>22.3125</c:v>
                </c:pt>
                <c:pt idx="180">
                  <c:v>22.4375</c:v>
                </c:pt>
                <c:pt idx="181">
                  <c:v>22.5625</c:v>
                </c:pt>
                <c:pt idx="182">
                  <c:v>22.6875</c:v>
                </c:pt>
                <c:pt idx="183">
                  <c:v>22.8125</c:v>
                </c:pt>
                <c:pt idx="184">
                  <c:v>22.9375</c:v>
                </c:pt>
                <c:pt idx="185">
                  <c:v>23.0625</c:v>
                </c:pt>
                <c:pt idx="186">
                  <c:v>23.1875</c:v>
                </c:pt>
                <c:pt idx="187">
                  <c:v>23.3125</c:v>
                </c:pt>
                <c:pt idx="188">
                  <c:v>23.4375</c:v>
                </c:pt>
                <c:pt idx="189">
                  <c:v>23.5625</c:v>
                </c:pt>
                <c:pt idx="190">
                  <c:v>23.6875</c:v>
                </c:pt>
                <c:pt idx="191">
                  <c:v>23.8125</c:v>
                </c:pt>
                <c:pt idx="192">
                  <c:v>23.9375</c:v>
                </c:pt>
                <c:pt idx="193">
                  <c:v>24.0625</c:v>
                </c:pt>
                <c:pt idx="194">
                  <c:v>24.1875</c:v>
                </c:pt>
                <c:pt idx="195">
                  <c:v>24.3125</c:v>
                </c:pt>
                <c:pt idx="196">
                  <c:v>24.4375</c:v>
                </c:pt>
                <c:pt idx="197">
                  <c:v>24.5625</c:v>
                </c:pt>
                <c:pt idx="198">
                  <c:v>24.6875</c:v>
                </c:pt>
                <c:pt idx="199">
                  <c:v>24.8125</c:v>
                </c:pt>
                <c:pt idx="200">
                  <c:v>24.9375</c:v>
                </c:pt>
              </c:numCache>
            </c:numRef>
          </c:xVal>
          <c:yVal>
            <c:numRef>
              <c:f>Com_GW!$F$101:$F$301</c:f>
              <c:numCache>
                <c:formatCode>0.0</c:formatCode>
                <c:ptCount val="201"/>
                <c:pt idx="0">
                  <c:v>0</c:v>
                </c:pt>
                <c:pt idx="1">
                  <c:v>2.6250092592592593</c:v>
                </c:pt>
                <c:pt idx="2">
                  <c:v>4.1110277777777773</c:v>
                </c:pt>
                <c:pt idx="3">
                  <c:v>5.08150462962963</c:v>
                </c:pt>
                <c:pt idx="4">
                  <c:v>5.7844618055555559</c:v>
                </c:pt>
                <c:pt idx="5">
                  <c:v>6.3354131944444436</c:v>
                </c:pt>
                <c:pt idx="6">
                  <c:v>6.7929259259259265</c:v>
                </c:pt>
                <c:pt idx="7">
                  <c:v>7.1888645833333333</c:v>
                </c:pt>
                <c:pt idx="8">
                  <c:v>7.5416736111111105</c:v>
                </c:pt>
                <c:pt idx="9">
                  <c:v>7.8626145833333334</c:v>
                </c:pt>
                <c:pt idx="10">
                  <c:v>8.1589039351851849</c:v>
                </c:pt>
                <c:pt idx="11">
                  <c:v>8.435366898148148</c:v>
                </c:pt>
                <c:pt idx="12">
                  <c:v>8.695358796296297</c:v>
                </c:pt>
                <c:pt idx="13">
                  <c:v>8.9412986111111099</c:v>
                </c:pt>
                <c:pt idx="14">
                  <c:v>9.1749884259259264</c:v>
                </c:pt>
                <c:pt idx="15">
                  <c:v>9.3978136574074078</c:v>
                </c:pt>
                <c:pt idx="16">
                  <c:v>9.610858796296295</c:v>
                </c:pt>
                <c:pt idx="17">
                  <c:v>9.815008101851852</c:v>
                </c:pt>
                <c:pt idx="18">
                  <c:v>10.010984953703703</c:v>
                </c:pt>
                <c:pt idx="19">
                  <c:v>10.199399305555556</c:v>
                </c:pt>
                <c:pt idx="20">
                  <c:v>10.380766203703702</c:v>
                </c:pt>
                <c:pt idx="21">
                  <c:v>10.555537037037038</c:v>
                </c:pt>
                <c:pt idx="22">
                  <c:v>10.72410300925926</c:v>
                </c:pt>
                <c:pt idx="23">
                  <c:v>10.8868125</c:v>
                </c:pt>
                <c:pt idx="24">
                  <c:v>11.043976851851852</c:v>
                </c:pt>
                <c:pt idx="25">
                  <c:v>11.195874999999999</c:v>
                </c:pt>
                <c:pt idx="26">
                  <c:v>11.342763888888889</c:v>
                </c:pt>
                <c:pt idx="27">
                  <c:v>11.484874999999999</c:v>
                </c:pt>
                <c:pt idx="28">
                  <c:v>11.622418981481481</c:v>
                </c:pt>
                <c:pt idx="29">
                  <c:v>11.755601851851852</c:v>
                </c:pt>
                <c:pt idx="30">
                  <c:v>11.884606481481482</c:v>
                </c:pt>
                <c:pt idx="31">
                  <c:v>12.009594907407408</c:v>
                </c:pt>
                <c:pt idx="32">
                  <c:v>12.130740740740741</c:v>
                </c:pt>
                <c:pt idx="33">
                  <c:v>12.248194444444444</c:v>
                </c:pt>
                <c:pt idx="34">
                  <c:v>12.362083333333333</c:v>
                </c:pt>
                <c:pt idx="35">
                  <c:v>12.472546296296295</c:v>
                </c:pt>
                <c:pt idx="36">
                  <c:v>12.579722222222221</c:v>
                </c:pt>
                <c:pt idx="37">
                  <c:v>12.683726851851851</c:v>
                </c:pt>
                <c:pt idx="38">
                  <c:v>12.784675925925926</c:v>
                </c:pt>
                <c:pt idx="39">
                  <c:v>12.882662037037036</c:v>
                </c:pt>
                <c:pt idx="40">
                  <c:v>12.977812500000001</c:v>
                </c:pt>
                <c:pt idx="41">
                  <c:v>13.070219907407408</c:v>
                </c:pt>
                <c:pt idx="42">
                  <c:v>13.159965277777777</c:v>
                </c:pt>
                <c:pt idx="43">
                  <c:v>13.247164351851852</c:v>
                </c:pt>
                <c:pt idx="44">
                  <c:v>13.331875</c:v>
                </c:pt>
                <c:pt idx="45">
                  <c:v>13.414212962962964</c:v>
                </c:pt>
                <c:pt idx="46">
                  <c:v>13.494224537037036</c:v>
                </c:pt>
                <c:pt idx="47">
                  <c:v>13.57201388888889</c:v>
                </c:pt>
                <c:pt idx="48">
                  <c:v>13.647638888888888</c:v>
                </c:pt>
                <c:pt idx="49">
                  <c:v>13.721180555555556</c:v>
                </c:pt>
                <c:pt idx="50">
                  <c:v>13.792696759259259</c:v>
                </c:pt>
                <c:pt idx="51">
                  <c:v>13.862256944444445</c:v>
                </c:pt>
                <c:pt idx="52">
                  <c:v>13.929930555555556</c:v>
                </c:pt>
                <c:pt idx="53">
                  <c:v>13.995763888888888</c:v>
                </c:pt>
                <c:pt idx="54">
                  <c:v>14.059837962962963</c:v>
                </c:pt>
                <c:pt idx="55">
                  <c:v>14.122199074074073</c:v>
                </c:pt>
                <c:pt idx="56">
                  <c:v>14.182893518518519</c:v>
                </c:pt>
                <c:pt idx="57">
                  <c:v>14.241967592592593</c:v>
                </c:pt>
                <c:pt idx="58">
                  <c:v>14.29949074074074</c:v>
                </c:pt>
                <c:pt idx="59">
                  <c:v>14.355509259259259</c:v>
                </c:pt>
                <c:pt idx="60">
                  <c:v>14.41005787037037</c:v>
                </c:pt>
                <c:pt idx="61">
                  <c:v>14.463194444444444</c:v>
                </c:pt>
                <c:pt idx="62">
                  <c:v>14.514953703703704</c:v>
                </c:pt>
                <c:pt idx="63">
                  <c:v>14.565381944444445</c:v>
                </c:pt>
                <c:pt idx="64">
                  <c:v>14.614525462962963</c:v>
                </c:pt>
                <c:pt idx="65">
                  <c:v>14.662407407407407</c:v>
                </c:pt>
                <c:pt idx="66">
                  <c:v>14.709085648148148</c:v>
                </c:pt>
                <c:pt idx="67">
                  <c:v>14.754583333333333</c:v>
                </c:pt>
                <c:pt idx="68">
                  <c:v>14.798935185185185</c:v>
                </c:pt>
                <c:pt idx="69">
                  <c:v>14.8421875</c:v>
                </c:pt>
                <c:pt idx="70">
                  <c:v>14.884375</c:v>
                </c:pt>
                <c:pt idx="71">
                  <c:v>14.925509259259259</c:v>
                </c:pt>
                <c:pt idx="72">
                  <c:v>14.965636574074074</c:v>
                </c:pt>
                <c:pt idx="73">
                  <c:v>15.004780092592593</c:v>
                </c:pt>
                <c:pt idx="74">
                  <c:v>15.042986111111111</c:v>
                </c:pt>
                <c:pt idx="75">
                  <c:v>15.08025462962963</c:v>
                </c:pt>
                <c:pt idx="76">
                  <c:v>15.116631944444444</c:v>
                </c:pt>
                <c:pt idx="77">
                  <c:v>15.152141203703703</c:v>
                </c:pt>
                <c:pt idx="78">
                  <c:v>15.186805555555555</c:v>
                </c:pt>
                <c:pt idx="79">
                  <c:v>15.220648148148149</c:v>
                </c:pt>
                <c:pt idx="80">
                  <c:v>15.253692129629629</c:v>
                </c:pt>
                <c:pt idx="81">
                  <c:v>15.285960648148148</c:v>
                </c:pt>
                <c:pt idx="82">
                  <c:v>15.317476851851852</c:v>
                </c:pt>
                <c:pt idx="83">
                  <c:v>15.348275462962963</c:v>
                </c:pt>
                <c:pt idx="84">
                  <c:v>15.378356481481481</c:v>
                </c:pt>
                <c:pt idx="85">
                  <c:v>15.407754629629629</c:v>
                </c:pt>
                <c:pt idx="86">
                  <c:v>15.436481481481481</c:v>
                </c:pt>
                <c:pt idx="87">
                  <c:v>15.464548611111111</c:v>
                </c:pt>
                <c:pt idx="88">
                  <c:v>15.491990740740741</c:v>
                </c:pt>
                <c:pt idx="89">
                  <c:v>15.518819444444444</c:v>
                </c:pt>
                <c:pt idx="90">
                  <c:v>15.545046296296297</c:v>
                </c:pt>
                <c:pt idx="91">
                  <c:v>15.570694444444445</c:v>
                </c:pt>
                <c:pt idx="92">
                  <c:v>15.595787037037036</c:v>
                </c:pt>
                <c:pt idx="93">
                  <c:v>15.620312500000001</c:v>
                </c:pt>
                <c:pt idx="94">
                  <c:v>15.644317129629629</c:v>
                </c:pt>
                <c:pt idx="95">
                  <c:v>15.667800925925926</c:v>
                </c:pt>
                <c:pt idx="96">
                  <c:v>15.690775462962963</c:v>
                </c:pt>
                <c:pt idx="97">
                  <c:v>15.713252314814815</c:v>
                </c:pt>
                <c:pt idx="98">
                  <c:v>15.73525462962963</c:v>
                </c:pt>
                <c:pt idx="99">
                  <c:v>15.756793981481481</c:v>
                </c:pt>
                <c:pt idx="100">
                  <c:v>15.777881944444445</c:v>
                </c:pt>
                <c:pt idx="101">
                  <c:v>15.798518518518518</c:v>
                </c:pt>
                <c:pt idx="102">
                  <c:v>15.818726851851851</c:v>
                </c:pt>
                <c:pt idx="103">
                  <c:v>15.838530092592592</c:v>
                </c:pt>
                <c:pt idx="104">
                  <c:v>15.857916666666666</c:v>
                </c:pt>
                <c:pt idx="105">
                  <c:v>15.876898148148149</c:v>
                </c:pt>
                <c:pt idx="106">
                  <c:v>15.89550925925926</c:v>
                </c:pt>
                <c:pt idx="107">
                  <c:v>15.913726851851852</c:v>
                </c:pt>
                <c:pt idx="108">
                  <c:v>15.931597222222223</c:v>
                </c:pt>
                <c:pt idx="109">
                  <c:v>15.949097222222223</c:v>
                </c:pt>
                <c:pt idx="110">
                  <c:v>15.96625</c:v>
                </c:pt>
                <c:pt idx="111">
                  <c:v>15.98306712962963</c:v>
                </c:pt>
                <c:pt idx="112">
                  <c:v>15.999548611111111</c:v>
                </c:pt>
                <c:pt idx="113">
                  <c:v>16.015717592592594</c:v>
                </c:pt>
                <c:pt idx="114">
                  <c:v>16.0315625</c:v>
                </c:pt>
                <c:pt idx="115">
                  <c:v>16.047106481481482</c:v>
                </c:pt>
                <c:pt idx="116">
                  <c:v>16.062337962962964</c:v>
                </c:pt>
                <c:pt idx="117">
                  <c:v>16.077291666666667</c:v>
                </c:pt>
                <c:pt idx="118">
                  <c:v>16.09195601851852</c:v>
                </c:pt>
                <c:pt idx="119">
                  <c:v>16.106342592592593</c:v>
                </c:pt>
                <c:pt idx="120">
                  <c:v>16.120462962962964</c:v>
                </c:pt>
                <c:pt idx="121">
                  <c:v>16.134317129629629</c:v>
                </c:pt>
                <c:pt idx="122">
                  <c:v>16.147916666666667</c:v>
                </c:pt>
                <c:pt idx="123">
                  <c:v>16.161261574074075</c:v>
                </c:pt>
                <c:pt idx="124">
                  <c:v>16.174351851851853</c:v>
                </c:pt>
                <c:pt idx="125">
                  <c:v>16.187222222222221</c:v>
                </c:pt>
                <c:pt idx="126">
                  <c:v>16.199837962962963</c:v>
                </c:pt>
                <c:pt idx="127">
                  <c:v>16.212233796296296</c:v>
                </c:pt>
                <c:pt idx="128">
                  <c:v>16.224409722222223</c:v>
                </c:pt>
                <c:pt idx="129">
                  <c:v>16.236365740740741</c:v>
                </c:pt>
                <c:pt idx="130">
                  <c:v>16.248113425925926</c:v>
                </c:pt>
                <c:pt idx="131">
                  <c:v>16.259652777777777</c:v>
                </c:pt>
                <c:pt idx="132">
                  <c:v>16.270983796296296</c:v>
                </c:pt>
                <c:pt idx="133">
                  <c:v>16.282106481481481</c:v>
                </c:pt>
                <c:pt idx="134">
                  <c:v>16.293055555555554</c:v>
                </c:pt>
                <c:pt idx="135">
                  <c:v>16.303796296296298</c:v>
                </c:pt>
                <c:pt idx="136">
                  <c:v>16.314363425925926</c:v>
                </c:pt>
                <c:pt idx="137">
                  <c:v>16.324745370370369</c:v>
                </c:pt>
                <c:pt idx="138">
                  <c:v>16.334953703703704</c:v>
                </c:pt>
                <c:pt idx="139">
                  <c:v>16.344988425925926</c:v>
                </c:pt>
                <c:pt idx="140">
                  <c:v>16.354849537037037</c:v>
                </c:pt>
                <c:pt idx="141">
                  <c:v>16.364548611111111</c:v>
                </c:pt>
                <c:pt idx="142">
                  <c:v>16.374085648148149</c:v>
                </c:pt>
                <c:pt idx="143">
                  <c:v>16.383472222222224</c:v>
                </c:pt>
                <c:pt idx="144">
                  <c:v>16.392685185185186</c:v>
                </c:pt>
                <c:pt idx="145">
                  <c:v>16.401759259259258</c:v>
                </c:pt>
                <c:pt idx="146">
                  <c:v>16.410682870370369</c:v>
                </c:pt>
                <c:pt idx="147">
                  <c:v>16.419467592592593</c:v>
                </c:pt>
                <c:pt idx="148">
                  <c:v>16.428101851851853</c:v>
                </c:pt>
                <c:pt idx="149">
                  <c:v>16.436597222222222</c:v>
                </c:pt>
                <c:pt idx="150">
                  <c:v>16.444953703703703</c:v>
                </c:pt>
                <c:pt idx="151">
                  <c:v>16.45318287037037</c:v>
                </c:pt>
                <c:pt idx="152">
                  <c:v>16.461273148148148</c:v>
                </c:pt>
                <c:pt idx="153">
                  <c:v>16.469236111111112</c:v>
                </c:pt>
                <c:pt idx="154">
                  <c:v>16.477083333333333</c:v>
                </c:pt>
                <c:pt idx="155">
                  <c:v>16.484803240740742</c:v>
                </c:pt>
                <c:pt idx="156">
                  <c:v>16.492407407407409</c:v>
                </c:pt>
                <c:pt idx="157">
                  <c:v>16.499884259259261</c:v>
                </c:pt>
                <c:pt idx="158">
                  <c:v>16.50724537037037</c:v>
                </c:pt>
                <c:pt idx="159">
                  <c:v>16.514502314814816</c:v>
                </c:pt>
                <c:pt idx="160">
                  <c:v>16.52164351851852</c:v>
                </c:pt>
                <c:pt idx="161">
                  <c:v>16.528680555555557</c:v>
                </c:pt>
                <c:pt idx="162">
                  <c:v>16.535601851851851</c:v>
                </c:pt>
                <c:pt idx="163">
                  <c:v>16.542430555555555</c:v>
                </c:pt>
                <c:pt idx="164">
                  <c:v>16.54914351851852</c:v>
                </c:pt>
                <c:pt idx="165">
                  <c:v>16.55576388888889</c:v>
                </c:pt>
                <c:pt idx="166">
                  <c:v>16.562291666666667</c:v>
                </c:pt>
                <c:pt idx="167">
                  <c:v>16.568715277777777</c:v>
                </c:pt>
                <c:pt idx="168">
                  <c:v>16.575046296296296</c:v>
                </c:pt>
                <c:pt idx="169">
                  <c:v>16.581273148148149</c:v>
                </c:pt>
                <c:pt idx="170">
                  <c:v>16.587418981481481</c:v>
                </c:pt>
                <c:pt idx="171">
                  <c:v>16.593483796296297</c:v>
                </c:pt>
                <c:pt idx="172">
                  <c:v>16.599444444444444</c:v>
                </c:pt>
                <c:pt idx="173">
                  <c:v>16.605324074074073</c:v>
                </c:pt>
                <c:pt idx="174">
                  <c:v>16.611122685185187</c:v>
                </c:pt>
                <c:pt idx="175">
                  <c:v>16.616840277777779</c:v>
                </c:pt>
                <c:pt idx="176">
                  <c:v>16.62247685185185</c:v>
                </c:pt>
                <c:pt idx="177">
                  <c:v>16.628020833333334</c:v>
                </c:pt>
                <c:pt idx="178">
                  <c:v>16.633495370370369</c:v>
                </c:pt>
                <c:pt idx="179">
                  <c:v>16.638900462962962</c:v>
                </c:pt>
                <c:pt idx="180">
                  <c:v>16.644212962962964</c:v>
                </c:pt>
                <c:pt idx="181">
                  <c:v>16.649467592592593</c:v>
                </c:pt>
                <c:pt idx="182">
                  <c:v>16.654641203703704</c:v>
                </c:pt>
                <c:pt idx="183">
                  <c:v>16.65974537037037</c:v>
                </c:pt>
                <c:pt idx="184">
                  <c:v>16.664768518518517</c:v>
                </c:pt>
                <c:pt idx="185">
                  <c:v>16.669733796296295</c:v>
                </c:pt>
                <c:pt idx="186">
                  <c:v>16.674629629629628</c:v>
                </c:pt>
                <c:pt idx="187">
                  <c:v>16.679456018518518</c:v>
                </c:pt>
                <c:pt idx="188">
                  <c:v>16.684224537037036</c:v>
                </c:pt>
                <c:pt idx="189">
                  <c:v>16.688923611111111</c:v>
                </c:pt>
                <c:pt idx="190">
                  <c:v>16.693553240740741</c:v>
                </c:pt>
                <c:pt idx="191">
                  <c:v>16.698125000000001</c:v>
                </c:pt>
                <c:pt idx="192">
                  <c:v>16.702638888888888</c:v>
                </c:pt>
                <c:pt idx="193">
                  <c:v>16.707094907407406</c:v>
                </c:pt>
                <c:pt idx="194">
                  <c:v>16.711481481481481</c:v>
                </c:pt>
                <c:pt idx="195">
                  <c:v>16.71582175925926</c:v>
                </c:pt>
                <c:pt idx="196">
                  <c:v>16.720092592592593</c:v>
                </c:pt>
                <c:pt idx="197">
                  <c:v>16.724317129629629</c:v>
                </c:pt>
                <c:pt idx="198">
                  <c:v>16.728483796296295</c:v>
                </c:pt>
                <c:pt idx="199">
                  <c:v>16.732592592592592</c:v>
                </c:pt>
                <c:pt idx="200">
                  <c:v>16.736655092592592</c:v>
                </c:pt>
              </c:numCache>
            </c:numRef>
          </c:yVal>
        </c:ser>
        <c:ser>
          <c:idx val="1"/>
          <c:order val="1"/>
          <c:tx>
            <c:v>90%</c:v>
          </c:tx>
          <c:spPr>
            <a:ln>
              <a:noFill/>
            </a:ln>
          </c:spPr>
          <c:marker>
            <c:symbol val="star"/>
            <c:size val="7"/>
            <c:spPr>
              <a:ln>
                <a:solidFill>
                  <a:srgbClr val="8064A2"/>
                </a:solidFill>
              </a:ln>
            </c:spPr>
          </c:marker>
          <c:xVal>
            <c:numRef>
              <c:f>Com_GW!$D$187</c:f>
              <c:numCache>
                <c:formatCode>0.0</c:formatCode>
                <c:ptCount val="1"/>
                <c:pt idx="0">
                  <c:v>10.6875</c:v>
                </c:pt>
              </c:numCache>
            </c:numRef>
          </c:xVal>
          <c:yVal>
            <c:numRef>
              <c:f>Com_GW!$F$187</c:f>
              <c:numCache>
                <c:formatCode>0.0</c:formatCode>
                <c:ptCount val="1"/>
                <c:pt idx="0">
                  <c:v>15.436481481481481</c:v>
                </c:pt>
              </c:numCache>
            </c:numRef>
          </c:yVal>
        </c:ser>
        <c:axId val="203061504"/>
        <c:axId val="203067776"/>
      </c:scatterChart>
      <c:valAx>
        <c:axId val="203061504"/>
        <c:scaling>
          <c:orientation val="minMax"/>
          <c:max val="2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layout/>
        </c:title>
        <c:numFmt formatCode="0.0" sourceLinked="1"/>
        <c:tickLblPos val="nextTo"/>
        <c:crossAx val="203067776"/>
        <c:crosses val="autoZero"/>
        <c:crossBetween val="midCat"/>
      </c:valAx>
      <c:valAx>
        <c:axId val="203067776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cfs at spring</a:t>
                </a:r>
              </a:p>
            </c:rich>
          </c:tx>
          <c:layout/>
        </c:title>
        <c:numFmt formatCode="0.0" sourceLinked="1"/>
        <c:tickLblPos val="nextTo"/>
        <c:crossAx val="203061504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tx>
            <c:strRef>
              <c:f>Com_GW_0_2pc!$A$101</c:f>
              <c:strCache>
                <c:ptCount val="1"/>
                <c:pt idx="0">
                  <c:v>RANGEN</c:v>
                </c:pt>
              </c:strCache>
            </c:strRef>
          </c:tx>
          <c:marker>
            <c:symbol val="none"/>
          </c:marker>
          <c:xVal>
            <c:numRef>
              <c:f>Com_GW_0_2pc!$D$101:$D$301</c:f>
              <c:numCache>
                <c:formatCode>0.0</c:formatCode>
                <c:ptCount val="201"/>
                <c:pt idx="0">
                  <c:v>0</c:v>
                </c:pt>
                <c:pt idx="1">
                  <c:v>6.25E-2</c:v>
                </c:pt>
                <c:pt idx="2">
                  <c:v>0.1875</c:v>
                </c:pt>
                <c:pt idx="3">
                  <c:v>0.3125</c:v>
                </c:pt>
                <c:pt idx="4">
                  <c:v>0.4375</c:v>
                </c:pt>
                <c:pt idx="5">
                  <c:v>0.5625</c:v>
                </c:pt>
                <c:pt idx="6">
                  <c:v>0.6875</c:v>
                </c:pt>
                <c:pt idx="7">
                  <c:v>0.8125</c:v>
                </c:pt>
                <c:pt idx="8">
                  <c:v>0.9375</c:v>
                </c:pt>
                <c:pt idx="9">
                  <c:v>1.0625</c:v>
                </c:pt>
                <c:pt idx="10">
                  <c:v>1.1875</c:v>
                </c:pt>
                <c:pt idx="11">
                  <c:v>1.3125</c:v>
                </c:pt>
                <c:pt idx="12">
                  <c:v>1.4375</c:v>
                </c:pt>
                <c:pt idx="13">
                  <c:v>1.5625</c:v>
                </c:pt>
                <c:pt idx="14">
                  <c:v>1.6875</c:v>
                </c:pt>
                <c:pt idx="15">
                  <c:v>1.8125</c:v>
                </c:pt>
                <c:pt idx="16">
                  <c:v>1.9375</c:v>
                </c:pt>
                <c:pt idx="17">
                  <c:v>2.0625</c:v>
                </c:pt>
                <c:pt idx="18">
                  <c:v>2.1875</c:v>
                </c:pt>
                <c:pt idx="19">
                  <c:v>2.3125</c:v>
                </c:pt>
                <c:pt idx="20">
                  <c:v>2.4375</c:v>
                </c:pt>
                <c:pt idx="21">
                  <c:v>2.5625</c:v>
                </c:pt>
                <c:pt idx="22">
                  <c:v>2.6875</c:v>
                </c:pt>
                <c:pt idx="23">
                  <c:v>2.8125</c:v>
                </c:pt>
                <c:pt idx="24">
                  <c:v>2.9375</c:v>
                </c:pt>
                <c:pt idx="25">
                  <c:v>3.0625</c:v>
                </c:pt>
                <c:pt idx="26">
                  <c:v>3.1875</c:v>
                </c:pt>
                <c:pt idx="27">
                  <c:v>3.3125</c:v>
                </c:pt>
                <c:pt idx="28">
                  <c:v>3.4375</c:v>
                </c:pt>
                <c:pt idx="29">
                  <c:v>3.5625</c:v>
                </c:pt>
                <c:pt idx="30">
                  <c:v>3.6875</c:v>
                </c:pt>
                <c:pt idx="31">
                  <c:v>3.8125</c:v>
                </c:pt>
                <c:pt idx="32">
                  <c:v>3.9375</c:v>
                </c:pt>
                <c:pt idx="33">
                  <c:v>4.0625</c:v>
                </c:pt>
                <c:pt idx="34">
                  <c:v>4.1875</c:v>
                </c:pt>
                <c:pt idx="35">
                  <c:v>4.3125</c:v>
                </c:pt>
                <c:pt idx="36">
                  <c:v>4.4375</c:v>
                </c:pt>
                <c:pt idx="37">
                  <c:v>4.5625</c:v>
                </c:pt>
                <c:pt idx="38">
                  <c:v>4.6875</c:v>
                </c:pt>
                <c:pt idx="39">
                  <c:v>4.8125</c:v>
                </c:pt>
                <c:pt idx="40">
                  <c:v>4.9375</c:v>
                </c:pt>
                <c:pt idx="41">
                  <c:v>5.0625</c:v>
                </c:pt>
                <c:pt idx="42">
                  <c:v>5.1875</c:v>
                </c:pt>
                <c:pt idx="43">
                  <c:v>5.3125</c:v>
                </c:pt>
                <c:pt idx="44">
                  <c:v>5.4375</c:v>
                </c:pt>
                <c:pt idx="45">
                  <c:v>5.5625</c:v>
                </c:pt>
                <c:pt idx="46">
                  <c:v>5.6875</c:v>
                </c:pt>
                <c:pt idx="47">
                  <c:v>5.8125</c:v>
                </c:pt>
                <c:pt idx="48">
                  <c:v>5.9375</c:v>
                </c:pt>
                <c:pt idx="49">
                  <c:v>6.0625</c:v>
                </c:pt>
                <c:pt idx="50">
                  <c:v>6.1875</c:v>
                </c:pt>
                <c:pt idx="51">
                  <c:v>6.3125</c:v>
                </c:pt>
                <c:pt idx="52">
                  <c:v>6.4375</c:v>
                </c:pt>
                <c:pt idx="53">
                  <c:v>6.5625</c:v>
                </c:pt>
                <c:pt idx="54">
                  <c:v>6.6875</c:v>
                </c:pt>
                <c:pt idx="55">
                  <c:v>6.8125</c:v>
                </c:pt>
                <c:pt idx="56">
                  <c:v>6.9375</c:v>
                </c:pt>
                <c:pt idx="57">
                  <c:v>7.0625</c:v>
                </c:pt>
                <c:pt idx="58">
                  <c:v>7.1875</c:v>
                </c:pt>
                <c:pt idx="59">
                  <c:v>7.3125</c:v>
                </c:pt>
                <c:pt idx="60">
                  <c:v>7.4375</c:v>
                </c:pt>
                <c:pt idx="61">
                  <c:v>7.5625</c:v>
                </c:pt>
                <c:pt idx="62">
                  <c:v>7.6875</c:v>
                </c:pt>
                <c:pt idx="63">
                  <c:v>7.8125</c:v>
                </c:pt>
                <c:pt idx="64">
                  <c:v>7.9375</c:v>
                </c:pt>
                <c:pt idx="65">
                  <c:v>8.0625</c:v>
                </c:pt>
                <c:pt idx="66">
                  <c:v>8.1875</c:v>
                </c:pt>
                <c:pt idx="67">
                  <c:v>8.3125</c:v>
                </c:pt>
                <c:pt idx="68">
                  <c:v>8.4375</c:v>
                </c:pt>
                <c:pt idx="69">
                  <c:v>8.5625</c:v>
                </c:pt>
                <c:pt idx="70">
                  <c:v>8.6875</c:v>
                </c:pt>
                <c:pt idx="71">
                  <c:v>8.8125</c:v>
                </c:pt>
                <c:pt idx="72">
                  <c:v>8.9375</c:v>
                </c:pt>
                <c:pt idx="73">
                  <c:v>9.0625</c:v>
                </c:pt>
                <c:pt idx="74">
                  <c:v>9.1875</c:v>
                </c:pt>
                <c:pt idx="75">
                  <c:v>9.3125</c:v>
                </c:pt>
                <c:pt idx="76">
                  <c:v>9.4375</c:v>
                </c:pt>
                <c:pt idx="77">
                  <c:v>9.5625</c:v>
                </c:pt>
                <c:pt idx="78">
                  <c:v>9.6875</c:v>
                </c:pt>
                <c:pt idx="79">
                  <c:v>9.8125</c:v>
                </c:pt>
                <c:pt idx="80">
                  <c:v>9.9375</c:v>
                </c:pt>
                <c:pt idx="81">
                  <c:v>10.0625</c:v>
                </c:pt>
                <c:pt idx="82">
                  <c:v>10.1875</c:v>
                </c:pt>
                <c:pt idx="83">
                  <c:v>10.3125</c:v>
                </c:pt>
                <c:pt idx="84">
                  <c:v>10.4375</c:v>
                </c:pt>
                <c:pt idx="85">
                  <c:v>10.5625</c:v>
                </c:pt>
                <c:pt idx="86">
                  <c:v>10.6875</c:v>
                </c:pt>
                <c:pt idx="87">
                  <c:v>10.8125</c:v>
                </c:pt>
                <c:pt idx="88">
                  <c:v>10.9375</c:v>
                </c:pt>
                <c:pt idx="89">
                  <c:v>11.0625</c:v>
                </c:pt>
                <c:pt idx="90">
                  <c:v>11.1875</c:v>
                </c:pt>
                <c:pt idx="91">
                  <c:v>11.3125</c:v>
                </c:pt>
                <c:pt idx="92">
                  <c:v>11.4375</c:v>
                </c:pt>
                <c:pt idx="93">
                  <c:v>11.5625</c:v>
                </c:pt>
                <c:pt idx="94">
                  <c:v>11.6875</c:v>
                </c:pt>
                <c:pt idx="95">
                  <c:v>11.8125</c:v>
                </c:pt>
                <c:pt idx="96">
                  <c:v>11.9375</c:v>
                </c:pt>
                <c:pt idx="97">
                  <c:v>12.0625</c:v>
                </c:pt>
                <c:pt idx="98">
                  <c:v>12.1875</c:v>
                </c:pt>
                <c:pt idx="99">
                  <c:v>12.3125</c:v>
                </c:pt>
                <c:pt idx="100">
                  <c:v>12.4375</c:v>
                </c:pt>
                <c:pt idx="101">
                  <c:v>12.5625</c:v>
                </c:pt>
                <c:pt idx="102">
                  <c:v>12.6875</c:v>
                </c:pt>
                <c:pt idx="103">
                  <c:v>12.8125</c:v>
                </c:pt>
                <c:pt idx="104">
                  <c:v>12.9375</c:v>
                </c:pt>
                <c:pt idx="105">
                  <c:v>13.0625</c:v>
                </c:pt>
                <c:pt idx="106">
                  <c:v>13.1875</c:v>
                </c:pt>
                <c:pt idx="107">
                  <c:v>13.3125</c:v>
                </c:pt>
                <c:pt idx="108">
                  <c:v>13.4375</c:v>
                </c:pt>
                <c:pt idx="109">
                  <c:v>13.5625</c:v>
                </c:pt>
                <c:pt idx="110">
                  <c:v>13.6875</c:v>
                </c:pt>
                <c:pt idx="111">
                  <c:v>13.8125</c:v>
                </c:pt>
                <c:pt idx="112">
                  <c:v>13.9375</c:v>
                </c:pt>
                <c:pt idx="113">
                  <c:v>14.0625</c:v>
                </c:pt>
                <c:pt idx="114">
                  <c:v>14.1875</c:v>
                </c:pt>
                <c:pt idx="115">
                  <c:v>14.3125</c:v>
                </c:pt>
                <c:pt idx="116">
                  <c:v>14.4375</c:v>
                </c:pt>
                <c:pt idx="117">
                  <c:v>14.5625</c:v>
                </c:pt>
                <c:pt idx="118">
                  <c:v>14.6875</c:v>
                </c:pt>
                <c:pt idx="119">
                  <c:v>14.8125</c:v>
                </c:pt>
                <c:pt idx="120">
                  <c:v>14.9375</c:v>
                </c:pt>
                <c:pt idx="121">
                  <c:v>15.0625</c:v>
                </c:pt>
                <c:pt idx="122">
                  <c:v>15.1875</c:v>
                </c:pt>
                <c:pt idx="123">
                  <c:v>15.3125</c:v>
                </c:pt>
                <c:pt idx="124">
                  <c:v>15.4375</c:v>
                </c:pt>
                <c:pt idx="125">
                  <c:v>15.5625</c:v>
                </c:pt>
                <c:pt idx="126">
                  <c:v>15.6875</c:v>
                </c:pt>
                <c:pt idx="127">
                  <c:v>15.8125</c:v>
                </c:pt>
                <c:pt idx="128">
                  <c:v>15.9375</c:v>
                </c:pt>
                <c:pt idx="129">
                  <c:v>16.0625</c:v>
                </c:pt>
                <c:pt idx="130">
                  <c:v>16.1875</c:v>
                </c:pt>
                <c:pt idx="131">
                  <c:v>16.3125</c:v>
                </c:pt>
                <c:pt idx="132">
                  <c:v>16.4375</c:v>
                </c:pt>
                <c:pt idx="133">
                  <c:v>16.5625</c:v>
                </c:pt>
                <c:pt idx="134">
                  <c:v>16.6875</c:v>
                </c:pt>
                <c:pt idx="135">
                  <c:v>16.8125</c:v>
                </c:pt>
                <c:pt idx="136">
                  <c:v>16.9375</c:v>
                </c:pt>
                <c:pt idx="137">
                  <c:v>17.0625</c:v>
                </c:pt>
                <c:pt idx="138">
                  <c:v>17.1875</c:v>
                </c:pt>
                <c:pt idx="139">
                  <c:v>17.3125</c:v>
                </c:pt>
                <c:pt idx="140">
                  <c:v>17.4375</c:v>
                </c:pt>
                <c:pt idx="141">
                  <c:v>17.5625</c:v>
                </c:pt>
                <c:pt idx="142">
                  <c:v>17.6875</c:v>
                </c:pt>
                <c:pt idx="143">
                  <c:v>17.8125</c:v>
                </c:pt>
                <c:pt idx="144">
                  <c:v>17.9375</c:v>
                </c:pt>
                <c:pt idx="145">
                  <c:v>18.0625</c:v>
                </c:pt>
                <c:pt idx="146">
                  <c:v>18.1875</c:v>
                </c:pt>
                <c:pt idx="147">
                  <c:v>18.3125</c:v>
                </c:pt>
                <c:pt idx="148">
                  <c:v>18.4375</c:v>
                </c:pt>
                <c:pt idx="149">
                  <c:v>18.5625</c:v>
                </c:pt>
                <c:pt idx="150">
                  <c:v>18.6875</c:v>
                </c:pt>
                <c:pt idx="151">
                  <c:v>18.8125</c:v>
                </c:pt>
                <c:pt idx="152">
                  <c:v>18.9375</c:v>
                </c:pt>
                <c:pt idx="153">
                  <c:v>19.0625</c:v>
                </c:pt>
                <c:pt idx="154">
                  <c:v>19.1875</c:v>
                </c:pt>
                <c:pt idx="155">
                  <c:v>19.3125</c:v>
                </c:pt>
                <c:pt idx="156">
                  <c:v>19.4375</c:v>
                </c:pt>
                <c:pt idx="157">
                  <c:v>19.5625</c:v>
                </c:pt>
                <c:pt idx="158">
                  <c:v>19.6875</c:v>
                </c:pt>
                <c:pt idx="159">
                  <c:v>19.8125</c:v>
                </c:pt>
                <c:pt idx="160">
                  <c:v>19.9375</c:v>
                </c:pt>
                <c:pt idx="161">
                  <c:v>20.0625</c:v>
                </c:pt>
                <c:pt idx="162">
                  <c:v>20.1875</c:v>
                </c:pt>
                <c:pt idx="163">
                  <c:v>20.3125</c:v>
                </c:pt>
                <c:pt idx="164">
                  <c:v>20.4375</c:v>
                </c:pt>
                <c:pt idx="165">
                  <c:v>20.5625</c:v>
                </c:pt>
                <c:pt idx="166">
                  <c:v>20.6875</c:v>
                </c:pt>
                <c:pt idx="167">
                  <c:v>20.8125</c:v>
                </c:pt>
                <c:pt idx="168">
                  <c:v>20.9375</c:v>
                </c:pt>
                <c:pt idx="169">
                  <c:v>21.0625</c:v>
                </c:pt>
                <c:pt idx="170">
                  <c:v>21.1875</c:v>
                </c:pt>
                <c:pt idx="171">
                  <c:v>21.3125</c:v>
                </c:pt>
                <c:pt idx="172">
                  <c:v>21.4375</c:v>
                </c:pt>
                <c:pt idx="173">
                  <c:v>21.5625</c:v>
                </c:pt>
                <c:pt idx="174">
                  <c:v>21.6875</c:v>
                </c:pt>
                <c:pt idx="175">
                  <c:v>21.8125</c:v>
                </c:pt>
                <c:pt idx="176">
                  <c:v>21.9375</c:v>
                </c:pt>
                <c:pt idx="177">
                  <c:v>22.0625</c:v>
                </c:pt>
                <c:pt idx="178">
                  <c:v>22.1875</c:v>
                </c:pt>
                <c:pt idx="179">
                  <c:v>22.3125</c:v>
                </c:pt>
                <c:pt idx="180">
                  <c:v>22.4375</c:v>
                </c:pt>
                <c:pt idx="181">
                  <c:v>22.5625</c:v>
                </c:pt>
                <c:pt idx="182">
                  <c:v>22.6875</c:v>
                </c:pt>
                <c:pt idx="183">
                  <c:v>22.8125</c:v>
                </c:pt>
                <c:pt idx="184">
                  <c:v>22.9375</c:v>
                </c:pt>
                <c:pt idx="185">
                  <c:v>23.0625</c:v>
                </c:pt>
                <c:pt idx="186">
                  <c:v>23.1875</c:v>
                </c:pt>
                <c:pt idx="187">
                  <c:v>23.3125</c:v>
                </c:pt>
                <c:pt idx="188">
                  <c:v>23.4375</c:v>
                </c:pt>
                <c:pt idx="189">
                  <c:v>23.5625</c:v>
                </c:pt>
                <c:pt idx="190">
                  <c:v>23.6875</c:v>
                </c:pt>
                <c:pt idx="191">
                  <c:v>23.8125</c:v>
                </c:pt>
                <c:pt idx="192">
                  <c:v>23.9375</c:v>
                </c:pt>
                <c:pt idx="193">
                  <c:v>24.0625</c:v>
                </c:pt>
                <c:pt idx="194">
                  <c:v>24.1875</c:v>
                </c:pt>
                <c:pt idx="195">
                  <c:v>24.3125</c:v>
                </c:pt>
                <c:pt idx="196">
                  <c:v>24.4375</c:v>
                </c:pt>
                <c:pt idx="197">
                  <c:v>24.5625</c:v>
                </c:pt>
                <c:pt idx="198">
                  <c:v>24.6875</c:v>
                </c:pt>
                <c:pt idx="199">
                  <c:v>24.8125</c:v>
                </c:pt>
                <c:pt idx="200">
                  <c:v>24.9375</c:v>
                </c:pt>
              </c:numCache>
            </c:numRef>
          </c:xVal>
          <c:yVal>
            <c:numRef>
              <c:f>Com_GW_0_2pc!$F$101:$F$301</c:f>
              <c:numCache>
                <c:formatCode>0.0</c:formatCode>
                <c:ptCount val="201"/>
                <c:pt idx="0">
                  <c:v>0</c:v>
                </c:pt>
                <c:pt idx="1">
                  <c:v>2.6248773148148148</c:v>
                </c:pt>
                <c:pt idx="2">
                  <c:v>4.1106145833333327</c:v>
                </c:pt>
                <c:pt idx="3">
                  <c:v>5.0805127314814813</c:v>
                </c:pt>
                <c:pt idx="4">
                  <c:v>5.7824409722222221</c:v>
                </c:pt>
                <c:pt idx="5">
                  <c:v>6.3317858796296305</c:v>
                </c:pt>
                <c:pt idx="6">
                  <c:v>6.7870266203703702</c:v>
                </c:pt>
                <c:pt idx="7">
                  <c:v>7.1799895833333327</c:v>
                </c:pt>
                <c:pt idx="8">
                  <c:v>7.5291087962962964</c:v>
                </c:pt>
                <c:pt idx="9">
                  <c:v>7.845670138888889</c:v>
                </c:pt>
                <c:pt idx="10">
                  <c:v>8.1369293981481476</c:v>
                </c:pt>
                <c:pt idx="11">
                  <c:v>8.4077638888888888</c:v>
                </c:pt>
                <c:pt idx="12">
                  <c:v>8.6615879629629617</c:v>
                </c:pt>
                <c:pt idx="13">
                  <c:v>8.9008831018518517</c:v>
                </c:pt>
                <c:pt idx="14">
                  <c:v>9.127512731481481</c:v>
                </c:pt>
                <c:pt idx="15">
                  <c:v>9.3429178240740747</c:v>
                </c:pt>
                <c:pt idx="16">
                  <c:v>9.5482418981481487</c:v>
                </c:pt>
                <c:pt idx="17">
                  <c:v>9.7444155092592588</c:v>
                </c:pt>
                <c:pt idx="18">
                  <c:v>9.9322094907407408</c:v>
                </c:pt>
                <c:pt idx="19">
                  <c:v>10.112273148148148</c:v>
                </c:pt>
                <c:pt idx="20">
                  <c:v>10.285160879629631</c:v>
                </c:pt>
                <c:pt idx="21">
                  <c:v>10.451355324074074</c:v>
                </c:pt>
                <c:pt idx="22">
                  <c:v>10.61127662037037</c:v>
                </c:pt>
                <c:pt idx="23">
                  <c:v>10.765299768518519</c:v>
                </c:pt>
                <c:pt idx="24">
                  <c:v>10.91375925925926</c:v>
                </c:pt>
                <c:pt idx="25">
                  <c:v>11.056951388888889</c:v>
                </c:pt>
                <c:pt idx="26">
                  <c:v>11.195149305555557</c:v>
                </c:pt>
                <c:pt idx="27">
                  <c:v>11.328601851851852</c:v>
                </c:pt>
                <c:pt idx="28">
                  <c:v>11.457533564814815</c:v>
                </c:pt>
                <c:pt idx="29">
                  <c:v>11.582152777777777</c:v>
                </c:pt>
                <c:pt idx="30">
                  <c:v>11.702662037037037</c:v>
                </c:pt>
                <c:pt idx="31">
                  <c:v>11.819224537037037</c:v>
                </c:pt>
                <c:pt idx="32">
                  <c:v>11.932013888888889</c:v>
                </c:pt>
                <c:pt idx="33">
                  <c:v>12.04119212962963</c:v>
                </c:pt>
                <c:pt idx="34">
                  <c:v>12.146909722222222</c:v>
                </c:pt>
                <c:pt idx="35">
                  <c:v>12.249293981481481</c:v>
                </c:pt>
                <c:pt idx="36">
                  <c:v>12.348472222222222</c:v>
                </c:pt>
                <c:pt idx="37">
                  <c:v>12.444583333333334</c:v>
                </c:pt>
                <c:pt idx="38">
                  <c:v>12.537719907407407</c:v>
                </c:pt>
                <c:pt idx="39">
                  <c:v>12.628020833333334</c:v>
                </c:pt>
                <c:pt idx="40">
                  <c:v>12.71556712962963</c:v>
                </c:pt>
                <c:pt idx="41">
                  <c:v>12.800474537037037</c:v>
                </c:pt>
                <c:pt idx="42">
                  <c:v>12.882835648148149</c:v>
                </c:pt>
                <c:pt idx="43">
                  <c:v>12.962731481481482</c:v>
                </c:pt>
                <c:pt idx="44">
                  <c:v>13.040266203703704</c:v>
                </c:pt>
                <c:pt idx="45">
                  <c:v>13.115497685185185</c:v>
                </c:pt>
                <c:pt idx="46">
                  <c:v>13.188530092592593</c:v>
                </c:pt>
                <c:pt idx="47">
                  <c:v>13.259421296296296</c:v>
                </c:pt>
                <c:pt idx="48">
                  <c:v>13.328263888888889</c:v>
                </c:pt>
                <c:pt idx="49">
                  <c:v>13.395104166666666</c:v>
                </c:pt>
                <c:pt idx="50">
                  <c:v>13.460023148148148</c:v>
                </c:pt>
                <c:pt idx="51">
                  <c:v>13.523090277777778</c:v>
                </c:pt>
                <c:pt idx="52">
                  <c:v>13.584351851851851</c:v>
                </c:pt>
                <c:pt idx="53">
                  <c:v>13.643877314814814</c:v>
                </c:pt>
                <c:pt idx="54">
                  <c:v>13.701724537037038</c:v>
                </c:pt>
                <c:pt idx="55">
                  <c:v>13.757951388888889</c:v>
                </c:pt>
                <c:pt idx="56">
                  <c:v>13.812604166666667</c:v>
                </c:pt>
                <c:pt idx="57">
                  <c:v>13.865729166666666</c:v>
                </c:pt>
                <c:pt idx="58">
                  <c:v>13.917395833333334</c:v>
                </c:pt>
                <c:pt idx="59">
                  <c:v>13.967627314814814</c:v>
                </c:pt>
                <c:pt idx="60">
                  <c:v>14.016481481481481</c:v>
                </c:pt>
                <c:pt idx="61">
                  <c:v>14.064004629629629</c:v>
                </c:pt>
                <c:pt idx="62">
                  <c:v>14.110231481481481</c:v>
                </c:pt>
                <c:pt idx="63">
                  <c:v>14.155208333333333</c:v>
                </c:pt>
                <c:pt idx="64">
                  <c:v>14.198981481481482</c:v>
                </c:pt>
                <c:pt idx="65">
                  <c:v>14.241574074074075</c:v>
                </c:pt>
                <c:pt idx="66">
                  <c:v>14.283032407407408</c:v>
                </c:pt>
                <c:pt idx="67">
                  <c:v>14.323379629629629</c:v>
                </c:pt>
                <c:pt idx="68">
                  <c:v>14.362673611111111</c:v>
                </c:pt>
                <c:pt idx="69">
                  <c:v>14.400925925925925</c:v>
                </c:pt>
                <c:pt idx="70">
                  <c:v>14.438182870370371</c:v>
                </c:pt>
                <c:pt idx="71">
                  <c:v>14.474467592592593</c:v>
                </c:pt>
                <c:pt idx="72">
                  <c:v>14.509803240740741</c:v>
                </c:pt>
                <c:pt idx="73">
                  <c:v>14.544236111111111</c:v>
                </c:pt>
                <c:pt idx="74">
                  <c:v>14.577777777777778</c:v>
                </c:pt>
                <c:pt idx="75">
                  <c:v>14.610462962962963</c:v>
                </c:pt>
                <c:pt idx="76">
                  <c:v>14.64232638888889</c:v>
                </c:pt>
                <c:pt idx="77">
                  <c:v>14.673368055555555</c:v>
                </c:pt>
                <c:pt idx="78">
                  <c:v>14.703634259259259</c:v>
                </c:pt>
                <c:pt idx="79">
                  <c:v>14.733148148148148</c:v>
                </c:pt>
                <c:pt idx="80">
                  <c:v>14.761921296296297</c:v>
                </c:pt>
                <c:pt idx="81">
                  <c:v>14.789976851851852</c:v>
                </c:pt>
                <c:pt idx="82">
                  <c:v>14.817337962962963</c:v>
                </c:pt>
                <c:pt idx="83">
                  <c:v>14.844027777777777</c:v>
                </c:pt>
                <c:pt idx="84">
                  <c:v>14.870057870370371</c:v>
                </c:pt>
                <c:pt idx="85">
                  <c:v>14.895462962962963</c:v>
                </c:pt>
                <c:pt idx="86">
                  <c:v>14.92025462962963</c:v>
                </c:pt>
                <c:pt idx="87">
                  <c:v>14.944444444444445</c:v>
                </c:pt>
                <c:pt idx="88">
                  <c:v>14.968055555555555</c:v>
                </c:pt>
                <c:pt idx="89">
                  <c:v>14.991099537037037</c:v>
                </c:pt>
                <c:pt idx="90">
                  <c:v>15.013599537037036</c:v>
                </c:pt>
                <c:pt idx="91">
                  <c:v>15.03556712962963</c:v>
                </c:pt>
                <c:pt idx="92">
                  <c:v>15.057013888888889</c:v>
                </c:pt>
                <c:pt idx="93">
                  <c:v>15.077974537037036</c:v>
                </c:pt>
                <c:pt idx="94">
                  <c:v>15.098437499999999</c:v>
                </c:pt>
                <c:pt idx="95">
                  <c:v>15.118425925925926</c:v>
                </c:pt>
                <c:pt idx="96">
                  <c:v>15.137951388888888</c:v>
                </c:pt>
                <c:pt idx="97">
                  <c:v>15.157037037037037</c:v>
                </c:pt>
                <c:pt idx="98">
                  <c:v>15.17568287037037</c:v>
                </c:pt>
                <c:pt idx="99">
                  <c:v>15.193912037037038</c:v>
                </c:pt>
                <c:pt idx="100">
                  <c:v>15.211724537037037</c:v>
                </c:pt>
                <c:pt idx="101">
                  <c:v>15.229131944444445</c:v>
                </c:pt>
                <c:pt idx="102">
                  <c:v>15.246157407407408</c:v>
                </c:pt>
                <c:pt idx="103">
                  <c:v>15.262812500000001</c:v>
                </c:pt>
                <c:pt idx="104">
                  <c:v>15.279097222222223</c:v>
                </c:pt>
                <c:pt idx="105">
                  <c:v>15.295011574074074</c:v>
                </c:pt>
                <c:pt idx="106">
                  <c:v>15.310590277777777</c:v>
                </c:pt>
                <c:pt idx="107">
                  <c:v>15.325833333333334</c:v>
                </c:pt>
                <c:pt idx="108">
                  <c:v>15.34074074074074</c:v>
                </c:pt>
                <c:pt idx="109">
                  <c:v>15.355324074074074</c:v>
                </c:pt>
                <c:pt idx="110">
                  <c:v>15.369606481481481</c:v>
                </c:pt>
                <c:pt idx="111">
                  <c:v>15.383576388888889</c:v>
                </c:pt>
                <c:pt idx="112">
                  <c:v>15.397256944444445</c:v>
                </c:pt>
                <c:pt idx="113">
                  <c:v>15.410648148148148</c:v>
                </c:pt>
                <c:pt idx="114">
                  <c:v>15.42375</c:v>
                </c:pt>
                <c:pt idx="115">
                  <c:v>15.436585648148148</c:v>
                </c:pt>
                <c:pt idx="116">
                  <c:v>15.449155092592592</c:v>
                </c:pt>
                <c:pt idx="117">
                  <c:v>15.461469907407407</c:v>
                </c:pt>
                <c:pt idx="118">
                  <c:v>15.473530092592593</c:v>
                </c:pt>
                <c:pt idx="119">
                  <c:v>15.485335648148148</c:v>
                </c:pt>
                <c:pt idx="120">
                  <c:v>15.496909722222222</c:v>
                </c:pt>
                <c:pt idx="121">
                  <c:v>15.508252314814815</c:v>
                </c:pt>
                <c:pt idx="122">
                  <c:v>15.519363425925926</c:v>
                </c:pt>
                <c:pt idx="123">
                  <c:v>15.53025462962963</c:v>
                </c:pt>
                <c:pt idx="124">
                  <c:v>15.5409375</c:v>
                </c:pt>
                <c:pt idx="125">
                  <c:v>15.551400462962963</c:v>
                </c:pt>
                <c:pt idx="126">
                  <c:v>15.561655092592593</c:v>
                </c:pt>
                <c:pt idx="127">
                  <c:v>15.571712962962962</c:v>
                </c:pt>
                <c:pt idx="128">
                  <c:v>15.581585648148149</c:v>
                </c:pt>
                <c:pt idx="129">
                  <c:v>15.59125</c:v>
                </c:pt>
                <c:pt idx="130">
                  <c:v>15.60074074074074</c:v>
                </c:pt>
                <c:pt idx="131">
                  <c:v>15.610046296296296</c:v>
                </c:pt>
                <c:pt idx="132">
                  <c:v>15.619178240740741</c:v>
                </c:pt>
                <c:pt idx="133">
                  <c:v>15.628125000000001</c:v>
                </c:pt>
                <c:pt idx="134">
                  <c:v>15.636921296296297</c:v>
                </c:pt>
                <c:pt idx="135">
                  <c:v>15.645532407407407</c:v>
                </c:pt>
                <c:pt idx="136">
                  <c:v>15.654004629629629</c:v>
                </c:pt>
                <c:pt idx="137">
                  <c:v>15.662303240740741</c:v>
                </c:pt>
                <c:pt idx="138">
                  <c:v>15.670462962962963</c:v>
                </c:pt>
                <c:pt idx="139">
                  <c:v>15.678460648148148</c:v>
                </c:pt>
                <c:pt idx="140">
                  <c:v>15.686319444444445</c:v>
                </c:pt>
                <c:pt idx="141">
                  <c:v>15.694027777777778</c:v>
                </c:pt>
                <c:pt idx="142">
                  <c:v>15.701597222222222</c:v>
                </c:pt>
                <c:pt idx="143">
                  <c:v>15.709039351851851</c:v>
                </c:pt>
                <c:pt idx="144">
                  <c:v>15.716342592592593</c:v>
                </c:pt>
                <c:pt idx="145">
                  <c:v>15.723518518518519</c:v>
                </c:pt>
                <c:pt idx="146">
                  <c:v>15.73056712962963</c:v>
                </c:pt>
                <c:pt idx="147">
                  <c:v>15.737488425925926</c:v>
                </c:pt>
                <c:pt idx="148">
                  <c:v>15.744293981481482</c:v>
                </c:pt>
                <c:pt idx="149">
                  <c:v>15.750983796296296</c:v>
                </c:pt>
                <c:pt idx="150">
                  <c:v>15.757546296296296</c:v>
                </c:pt>
                <c:pt idx="151">
                  <c:v>15.76400462962963</c:v>
                </c:pt>
                <c:pt idx="152">
                  <c:v>15.770347222222222</c:v>
                </c:pt>
                <c:pt idx="153">
                  <c:v>15.776585648148147</c:v>
                </c:pt>
                <c:pt idx="154">
                  <c:v>15.782708333333334</c:v>
                </c:pt>
                <c:pt idx="155">
                  <c:v>15.788738425925926</c:v>
                </c:pt>
                <c:pt idx="156">
                  <c:v>15.794664351851852</c:v>
                </c:pt>
                <c:pt idx="157">
                  <c:v>15.800486111111111</c:v>
                </c:pt>
                <c:pt idx="158">
                  <c:v>15.806215277777778</c:v>
                </c:pt>
                <c:pt idx="159">
                  <c:v>15.811840277777778</c:v>
                </c:pt>
                <c:pt idx="160">
                  <c:v>15.81738425925926</c:v>
                </c:pt>
                <c:pt idx="161">
                  <c:v>15.822835648148148</c:v>
                </c:pt>
                <c:pt idx="162">
                  <c:v>15.828194444444444</c:v>
                </c:pt>
                <c:pt idx="163">
                  <c:v>15.833460648148149</c:v>
                </c:pt>
                <c:pt idx="164">
                  <c:v>15.838657407407407</c:v>
                </c:pt>
                <c:pt idx="165">
                  <c:v>15.84375</c:v>
                </c:pt>
                <c:pt idx="166">
                  <c:v>15.848773148148148</c:v>
                </c:pt>
                <c:pt idx="167">
                  <c:v>15.853715277777777</c:v>
                </c:pt>
                <c:pt idx="168">
                  <c:v>15.858576388888888</c:v>
                </c:pt>
                <c:pt idx="169">
                  <c:v>15.863356481481482</c:v>
                </c:pt>
                <c:pt idx="170">
                  <c:v>15.86806712962963</c:v>
                </c:pt>
                <c:pt idx="171">
                  <c:v>15.872708333333334</c:v>
                </c:pt>
                <c:pt idx="172">
                  <c:v>15.877268518518518</c:v>
                </c:pt>
                <c:pt idx="173">
                  <c:v>15.88175925925926</c:v>
                </c:pt>
                <c:pt idx="174">
                  <c:v>15.886180555555555</c:v>
                </c:pt>
                <c:pt idx="175">
                  <c:v>15.890532407407408</c:v>
                </c:pt>
                <c:pt idx="176">
                  <c:v>15.894826388888889</c:v>
                </c:pt>
                <c:pt idx="177">
                  <c:v>15.899050925925925</c:v>
                </c:pt>
                <c:pt idx="178">
                  <c:v>15.903206018518519</c:v>
                </c:pt>
                <c:pt idx="179">
                  <c:v>15.90730324074074</c:v>
                </c:pt>
                <c:pt idx="180">
                  <c:v>15.911331018518519</c:v>
                </c:pt>
                <c:pt idx="181">
                  <c:v>15.915300925925926</c:v>
                </c:pt>
                <c:pt idx="182">
                  <c:v>15.919212962962963</c:v>
                </c:pt>
                <c:pt idx="183">
                  <c:v>15.923078703703704</c:v>
                </c:pt>
                <c:pt idx="184">
                  <c:v>15.926875000000001</c:v>
                </c:pt>
                <c:pt idx="185">
                  <c:v>15.930613425925927</c:v>
                </c:pt>
                <c:pt idx="186">
                  <c:v>15.934305555555556</c:v>
                </c:pt>
                <c:pt idx="187">
                  <c:v>15.937939814814815</c:v>
                </c:pt>
                <c:pt idx="188">
                  <c:v>15.941516203703705</c:v>
                </c:pt>
                <c:pt idx="189">
                  <c:v>15.945046296296296</c:v>
                </c:pt>
                <c:pt idx="190">
                  <c:v>15.948518518518519</c:v>
                </c:pt>
                <c:pt idx="191">
                  <c:v>15.951944444444445</c:v>
                </c:pt>
                <c:pt idx="192">
                  <c:v>15.955324074074074</c:v>
                </c:pt>
                <c:pt idx="193">
                  <c:v>15.958657407407408</c:v>
                </c:pt>
                <c:pt idx="194">
                  <c:v>15.96193287037037</c:v>
                </c:pt>
                <c:pt idx="195">
                  <c:v>15.965173611111112</c:v>
                </c:pt>
                <c:pt idx="196">
                  <c:v>15.968356481481482</c:v>
                </c:pt>
                <c:pt idx="197">
                  <c:v>15.97150462962963</c:v>
                </c:pt>
                <c:pt idx="198">
                  <c:v>15.974606481481482</c:v>
                </c:pt>
                <c:pt idx="199">
                  <c:v>15.977662037037037</c:v>
                </c:pt>
                <c:pt idx="200">
                  <c:v>15.980671296296297</c:v>
                </c:pt>
              </c:numCache>
            </c:numRef>
          </c:yVal>
        </c:ser>
        <c:ser>
          <c:idx val="1"/>
          <c:order val="1"/>
          <c:tx>
            <c:v>90%</c:v>
          </c:tx>
          <c:spPr>
            <a:ln>
              <a:noFill/>
            </a:ln>
          </c:spPr>
          <c:marker>
            <c:symbol val="star"/>
            <c:size val="7"/>
            <c:spPr>
              <a:ln>
                <a:solidFill>
                  <a:srgbClr val="8064A2"/>
                </a:solidFill>
              </a:ln>
            </c:spPr>
          </c:marker>
          <c:xVal>
            <c:numRef>
              <c:f>Com_GW_0_2pc!$D$178</c:f>
              <c:numCache>
                <c:formatCode>0.0</c:formatCode>
                <c:ptCount val="1"/>
                <c:pt idx="0">
                  <c:v>9.5625</c:v>
                </c:pt>
              </c:numCache>
            </c:numRef>
          </c:xVal>
          <c:yVal>
            <c:numRef>
              <c:f>Com_GW_0_2pc!$F$178</c:f>
              <c:numCache>
                <c:formatCode>0.0</c:formatCode>
                <c:ptCount val="1"/>
                <c:pt idx="0">
                  <c:v>14.673368055555555</c:v>
                </c:pt>
              </c:numCache>
            </c:numRef>
          </c:yVal>
        </c:ser>
        <c:axId val="208667392"/>
        <c:axId val="208669312"/>
      </c:scatterChart>
      <c:valAx>
        <c:axId val="208667392"/>
        <c:scaling>
          <c:orientation val="minMax"/>
          <c:max val="15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layout/>
        </c:title>
        <c:numFmt formatCode="0.0" sourceLinked="1"/>
        <c:tickLblPos val="nextTo"/>
        <c:crossAx val="208669312"/>
        <c:crosses val="autoZero"/>
        <c:crossBetween val="midCat"/>
      </c:valAx>
      <c:valAx>
        <c:axId val="20866931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cfs at spring</a:t>
                </a:r>
              </a:p>
            </c:rich>
          </c:tx>
          <c:layout/>
        </c:title>
        <c:numFmt formatCode="0.0" sourceLinked="1"/>
        <c:tickLblPos val="nextTo"/>
        <c:crossAx val="208667392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tx>
            <c:strRef>
              <c:f>Com_GW_1pc!$A$101</c:f>
              <c:strCache>
                <c:ptCount val="1"/>
                <c:pt idx="0">
                  <c:v>RANGEN</c:v>
                </c:pt>
              </c:strCache>
            </c:strRef>
          </c:tx>
          <c:marker>
            <c:symbol val="none"/>
          </c:marker>
          <c:xVal>
            <c:numRef>
              <c:f>Com_GW_1pc!$D$101:$D$301</c:f>
              <c:numCache>
                <c:formatCode>0.0</c:formatCode>
                <c:ptCount val="201"/>
                <c:pt idx="0">
                  <c:v>0</c:v>
                </c:pt>
                <c:pt idx="1">
                  <c:v>6.25E-2</c:v>
                </c:pt>
                <c:pt idx="2">
                  <c:v>0.1875</c:v>
                </c:pt>
                <c:pt idx="3">
                  <c:v>0.3125</c:v>
                </c:pt>
                <c:pt idx="4">
                  <c:v>0.4375</c:v>
                </c:pt>
                <c:pt idx="5">
                  <c:v>0.5625</c:v>
                </c:pt>
                <c:pt idx="6">
                  <c:v>0.6875</c:v>
                </c:pt>
                <c:pt idx="7">
                  <c:v>0.8125</c:v>
                </c:pt>
                <c:pt idx="8">
                  <c:v>0.9375</c:v>
                </c:pt>
                <c:pt idx="9">
                  <c:v>1.0625</c:v>
                </c:pt>
                <c:pt idx="10">
                  <c:v>1.1875</c:v>
                </c:pt>
                <c:pt idx="11">
                  <c:v>1.3125</c:v>
                </c:pt>
                <c:pt idx="12">
                  <c:v>1.4375</c:v>
                </c:pt>
                <c:pt idx="13">
                  <c:v>1.5625</c:v>
                </c:pt>
                <c:pt idx="14">
                  <c:v>1.6875</c:v>
                </c:pt>
                <c:pt idx="15">
                  <c:v>1.8125</c:v>
                </c:pt>
                <c:pt idx="16">
                  <c:v>1.9375</c:v>
                </c:pt>
                <c:pt idx="17">
                  <c:v>2.0625</c:v>
                </c:pt>
                <c:pt idx="18">
                  <c:v>2.1875</c:v>
                </c:pt>
                <c:pt idx="19">
                  <c:v>2.3125</c:v>
                </c:pt>
                <c:pt idx="20">
                  <c:v>2.4375</c:v>
                </c:pt>
                <c:pt idx="21">
                  <c:v>2.5625</c:v>
                </c:pt>
                <c:pt idx="22">
                  <c:v>2.6875</c:v>
                </c:pt>
                <c:pt idx="23">
                  <c:v>2.8125</c:v>
                </c:pt>
                <c:pt idx="24">
                  <c:v>2.9375</c:v>
                </c:pt>
                <c:pt idx="25">
                  <c:v>3.0625</c:v>
                </c:pt>
                <c:pt idx="26">
                  <c:v>3.1875</c:v>
                </c:pt>
                <c:pt idx="27">
                  <c:v>3.3125</c:v>
                </c:pt>
                <c:pt idx="28">
                  <c:v>3.4375</c:v>
                </c:pt>
                <c:pt idx="29">
                  <c:v>3.5625</c:v>
                </c:pt>
                <c:pt idx="30">
                  <c:v>3.6875</c:v>
                </c:pt>
                <c:pt idx="31">
                  <c:v>3.8125</c:v>
                </c:pt>
                <c:pt idx="32">
                  <c:v>3.9375</c:v>
                </c:pt>
                <c:pt idx="33">
                  <c:v>4.0625</c:v>
                </c:pt>
                <c:pt idx="34">
                  <c:v>4.1875</c:v>
                </c:pt>
                <c:pt idx="35">
                  <c:v>4.3125</c:v>
                </c:pt>
                <c:pt idx="36">
                  <c:v>4.4375</c:v>
                </c:pt>
                <c:pt idx="37">
                  <c:v>4.5625</c:v>
                </c:pt>
                <c:pt idx="38">
                  <c:v>4.6875</c:v>
                </c:pt>
                <c:pt idx="39">
                  <c:v>4.8125</c:v>
                </c:pt>
                <c:pt idx="40">
                  <c:v>4.9375</c:v>
                </c:pt>
                <c:pt idx="41">
                  <c:v>5.0625</c:v>
                </c:pt>
                <c:pt idx="42">
                  <c:v>5.1875</c:v>
                </c:pt>
                <c:pt idx="43">
                  <c:v>5.3125</c:v>
                </c:pt>
                <c:pt idx="44">
                  <c:v>5.4375</c:v>
                </c:pt>
                <c:pt idx="45">
                  <c:v>5.5625</c:v>
                </c:pt>
                <c:pt idx="46">
                  <c:v>5.6875</c:v>
                </c:pt>
                <c:pt idx="47">
                  <c:v>5.8125</c:v>
                </c:pt>
                <c:pt idx="48">
                  <c:v>5.9375</c:v>
                </c:pt>
                <c:pt idx="49">
                  <c:v>6.0625</c:v>
                </c:pt>
                <c:pt idx="50">
                  <c:v>6.1875</c:v>
                </c:pt>
                <c:pt idx="51">
                  <c:v>6.3125</c:v>
                </c:pt>
                <c:pt idx="52">
                  <c:v>6.4375</c:v>
                </c:pt>
                <c:pt idx="53">
                  <c:v>6.5625</c:v>
                </c:pt>
                <c:pt idx="54">
                  <c:v>6.6875</c:v>
                </c:pt>
                <c:pt idx="55">
                  <c:v>6.8125</c:v>
                </c:pt>
                <c:pt idx="56">
                  <c:v>6.9375</c:v>
                </c:pt>
                <c:pt idx="57">
                  <c:v>7.0625</c:v>
                </c:pt>
                <c:pt idx="58">
                  <c:v>7.1875</c:v>
                </c:pt>
                <c:pt idx="59">
                  <c:v>7.3125</c:v>
                </c:pt>
                <c:pt idx="60">
                  <c:v>7.4375</c:v>
                </c:pt>
                <c:pt idx="61">
                  <c:v>7.5625</c:v>
                </c:pt>
                <c:pt idx="62">
                  <c:v>7.6875</c:v>
                </c:pt>
                <c:pt idx="63">
                  <c:v>7.8125</c:v>
                </c:pt>
                <c:pt idx="64">
                  <c:v>7.9375</c:v>
                </c:pt>
                <c:pt idx="65">
                  <c:v>8.0625</c:v>
                </c:pt>
                <c:pt idx="66">
                  <c:v>8.1875</c:v>
                </c:pt>
                <c:pt idx="67">
                  <c:v>8.3125</c:v>
                </c:pt>
                <c:pt idx="68">
                  <c:v>8.4375</c:v>
                </c:pt>
                <c:pt idx="69">
                  <c:v>8.5625</c:v>
                </c:pt>
                <c:pt idx="70">
                  <c:v>8.6875</c:v>
                </c:pt>
                <c:pt idx="71">
                  <c:v>8.8125</c:v>
                </c:pt>
                <c:pt idx="72">
                  <c:v>8.9375</c:v>
                </c:pt>
                <c:pt idx="73">
                  <c:v>9.0625</c:v>
                </c:pt>
                <c:pt idx="74">
                  <c:v>9.1875</c:v>
                </c:pt>
                <c:pt idx="75">
                  <c:v>9.3125</c:v>
                </c:pt>
                <c:pt idx="76">
                  <c:v>9.4375</c:v>
                </c:pt>
                <c:pt idx="77">
                  <c:v>9.5625</c:v>
                </c:pt>
                <c:pt idx="78">
                  <c:v>9.6875</c:v>
                </c:pt>
                <c:pt idx="79">
                  <c:v>9.8125</c:v>
                </c:pt>
                <c:pt idx="80">
                  <c:v>9.9375</c:v>
                </c:pt>
                <c:pt idx="81">
                  <c:v>10.0625</c:v>
                </c:pt>
                <c:pt idx="82">
                  <c:v>10.1875</c:v>
                </c:pt>
                <c:pt idx="83">
                  <c:v>10.3125</c:v>
                </c:pt>
                <c:pt idx="84">
                  <c:v>10.4375</c:v>
                </c:pt>
                <c:pt idx="85">
                  <c:v>10.5625</c:v>
                </c:pt>
                <c:pt idx="86">
                  <c:v>10.6875</c:v>
                </c:pt>
                <c:pt idx="87">
                  <c:v>10.8125</c:v>
                </c:pt>
                <c:pt idx="88">
                  <c:v>10.9375</c:v>
                </c:pt>
                <c:pt idx="89">
                  <c:v>11.0625</c:v>
                </c:pt>
                <c:pt idx="90">
                  <c:v>11.1875</c:v>
                </c:pt>
                <c:pt idx="91">
                  <c:v>11.3125</c:v>
                </c:pt>
                <c:pt idx="92">
                  <c:v>11.4375</c:v>
                </c:pt>
                <c:pt idx="93">
                  <c:v>11.5625</c:v>
                </c:pt>
                <c:pt idx="94">
                  <c:v>11.6875</c:v>
                </c:pt>
                <c:pt idx="95">
                  <c:v>11.8125</c:v>
                </c:pt>
                <c:pt idx="96">
                  <c:v>11.9375</c:v>
                </c:pt>
                <c:pt idx="97">
                  <c:v>12.0625</c:v>
                </c:pt>
                <c:pt idx="98">
                  <c:v>12.1875</c:v>
                </c:pt>
                <c:pt idx="99">
                  <c:v>12.3125</c:v>
                </c:pt>
                <c:pt idx="100">
                  <c:v>12.4375</c:v>
                </c:pt>
                <c:pt idx="101">
                  <c:v>12.5625</c:v>
                </c:pt>
                <c:pt idx="102">
                  <c:v>12.6875</c:v>
                </c:pt>
                <c:pt idx="103">
                  <c:v>12.8125</c:v>
                </c:pt>
                <c:pt idx="104">
                  <c:v>12.9375</c:v>
                </c:pt>
                <c:pt idx="105">
                  <c:v>13.0625</c:v>
                </c:pt>
                <c:pt idx="106">
                  <c:v>13.1875</c:v>
                </c:pt>
                <c:pt idx="107">
                  <c:v>13.3125</c:v>
                </c:pt>
                <c:pt idx="108">
                  <c:v>13.4375</c:v>
                </c:pt>
                <c:pt idx="109">
                  <c:v>13.5625</c:v>
                </c:pt>
                <c:pt idx="110">
                  <c:v>13.6875</c:v>
                </c:pt>
                <c:pt idx="111">
                  <c:v>13.8125</c:v>
                </c:pt>
                <c:pt idx="112">
                  <c:v>13.9375</c:v>
                </c:pt>
                <c:pt idx="113">
                  <c:v>14.0625</c:v>
                </c:pt>
                <c:pt idx="114">
                  <c:v>14.1875</c:v>
                </c:pt>
                <c:pt idx="115">
                  <c:v>14.3125</c:v>
                </c:pt>
                <c:pt idx="116">
                  <c:v>14.4375</c:v>
                </c:pt>
                <c:pt idx="117">
                  <c:v>14.5625</c:v>
                </c:pt>
                <c:pt idx="118">
                  <c:v>14.6875</c:v>
                </c:pt>
                <c:pt idx="119">
                  <c:v>14.8125</c:v>
                </c:pt>
                <c:pt idx="120">
                  <c:v>14.9375</c:v>
                </c:pt>
                <c:pt idx="121">
                  <c:v>15.0625</c:v>
                </c:pt>
                <c:pt idx="122">
                  <c:v>15.1875</c:v>
                </c:pt>
                <c:pt idx="123">
                  <c:v>15.3125</c:v>
                </c:pt>
                <c:pt idx="124">
                  <c:v>15.4375</c:v>
                </c:pt>
                <c:pt idx="125">
                  <c:v>15.5625</c:v>
                </c:pt>
                <c:pt idx="126">
                  <c:v>15.6875</c:v>
                </c:pt>
                <c:pt idx="127">
                  <c:v>15.8125</c:v>
                </c:pt>
                <c:pt idx="128">
                  <c:v>15.9375</c:v>
                </c:pt>
                <c:pt idx="129">
                  <c:v>16.0625</c:v>
                </c:pt>
                <c:pt idx="130">
                  <c:v>16.1875</c:v>
                </c:pt>
                <c:pt idx="131">
                  <c:v>16.3125</c:v>
                </c:pt>
                <c:pt idx="132">
                  <c:v>16.4375</c:v>
                </c:pt>
                <c:pt idx="133">
                  <c:v>16.5625</c:v>
                </c:pt>
                <c:pt idx="134">
                  <c:v>16.6875</c:v>
                </c:pt>
                <c:pt idx="135">
                  <c:v>16.8125</c:v>
                </c:pt>
                <c:pt idx="136">
                  <c:v>16.9375</c:v>
                </c:pt>
                <c:pt idx="137">
                  <c:v>17.0625</c:v>
                </c:pt>
                <c:pt idx="138">
                  <c:v>17.1875</c:v>
                </c:pt>
                <c:pt idx="139">
                  <c:v>17.3125</c:v>
                </c:pt>
                <c:pt idx="140">
                  <c:v>17.4375</c:v>
                </c:pt>
                <c:pt idx="141">
                  <c:v>17.5625</c:v>
                </c:pt>
                <c:pt idx="142">
                  <c:v>17.6875</c:v>
                </c:pt>
                <c:pt idx="143">
                  <c:v>17.8125</c:v>
                </c:pt>
                <c:pt idx="144">
                  <c:v>17.9375</c:v>
                </c:pt>
                <c:pt idx="145">
                  <c:v>18.0625</c:v>
                </c:pt>
                <c:pt idx="146">
                  <c:v>18.1875</c:v>
                </c:pt>
                <c:pt idx="147">
                  <c:v>18.3125</c:v>
                </c:pt>
                <c:pt idx="148">
                  <c:v>18.4375</c:v>
                </c:pt>
                <c:pt idx="149">
                  <c:v>18.5625</c:v>
                </c:pt>
                <c:pt idx="150">
                  <c:v>18.6875</c:v>
                </c:pt>
                <c:pt idx="151">
                  <c:v>18.8125</c:v>
                </c:pt>
                <c:pt idx="152">
                  <c:v>18.9375</c:v>
                </c:pt>
                <c:pt idx="153">
                  <c:v>19.0625</c:v>
                </c:pt>
                <c:pt idx="154">
                  <c:v>19.1875</c:v>
                </c:pt>
                <c:pt idx="155">
                  <c:v>19.3125</c:v>
                </c:pt>
                <c:pt idx="156">
                  <c:v>19.4375</c:v>
                </c:pt>
                <c:pt idx="157">
                  <c:v>19.5625</c:v>
                </c:pt>
                <c:pt idx="158">
                  <c:v>19.6875</c:v>
                </c:pt>
                <c:pt idx="159">
                  <c:v>19.8125</c:v>
                </c:pt>
                <c:pt idx="160">
                  <c:v>19.9375</c:v>
                </c:pt>
                <c:pt idx="161">
                  <c:v>20.0625</c:v>
                </c:pt>
                <c:pt idx="162">
                  <c:v>20.1875</c:v>
                </c:pt>
                <c:pt idx="163">
                  <c:v>20.3125</c:v>
                </c:pt>
                <c:pt idx="164">
                  <c:v>20.4375</c:v>
                </c:pt>
                <c:pt idx="165">
                  <c:v>20.5625</c:v>
                </c:pt>
                <c:pt idx="166">
                  <c:v>20.6875</c:v>
                </c:pt>
                <c:pt idx="167">
                  <c:v>20.8125</c:v>
                </c:pt>
                <c:pt idx="168">
                  <c:v>20.9375</c:v>
                </c:pt>
                <c:pt idx="169">
                  <c:v>21.0625</c:v>
                </c:pt>
                <c:pt idx="170">
                  <c:v>21.1875</c:v>
                </c:pt>
                <c:pt idx="171">
                  <c:v>21.3125</c:v>
                </c:pt>
                <c:pt idx="172">
                  <c:v>21.4375</c:v>
                </c:pt>
                <c:pt idx="173">
                  <c:v>21.5625</c:v>
                </c:pt>
                <c:pt idx="174">
                  <c:v>21.6875</c:v>
                </c:pt>
                <c:pt idx="175">
                  <c:v>21.8125</c:v>
                </c:pt>
                <c:pt idx="176">
                  <c:v>21.9375</c:v>
                </c:pt>
                <c:pt idx="177">
                  <c:v>22.0625</c:v>
                </c:pt>
                <c:pt idx="178">
                  <c:v>22.1875</c:v>
                </c:pt>
                <c:pt idx="179">
                  <c:v>22.3125</c:v>
                </c:pt>
                <c:pt idx="180">
                  <c:v>22.4375</c:v>
                </c:pt>
                <c:pt idx="181">
                  <c:v>22.5625</c:v>
                </c:pt>
                <c:pt idx="182">
                  <c:v>22.6875</c:v>
                </c:pt>
                <c:pt idx="183">
                  <c:v>22.8125</c:v>
                </c:pt>
                <c:pt idx="184">
                  <c:v>22.9375</c:v>
                </c:pt>
                <c:pt idx="185">
                  <c:v>23.0625</c:v>
                </c:pt>
                <c:pt idx="186">
                  <c:v>23.1875</c:v>
                </c:pt>
                <c:pt idx="187">
                  <c:v>23.3125</c:v>
                </c:pt>
                <c:pt idx="188">
                  <c:v>23.4375</c:v>
                </c:pt>
                <c:pt idx="189">
                  <c:v>23.5625</c:v>
                </c:pt>
                <c:pt idx="190">
                  <c:v>23.6875</c:v>
                </c:pt>
                <c:pt idx="191">
                  <c:v>23.8125</c:v>
                </c:pt>
                <c:pt idx="192">
                  <c:v>23.9375</c:v>
                </c:pt>
                <c:pt idx="193">
                  <c:v>24.0625</c:v>
                </c:pt>
                <c:pt idx="194">
                  <c:v>24.1875</c:v>
                </c:pt>
                <c:pt idx="195">
                  <c:v>24.3125</c:v>
                </c:pt>
                <c:pt idx="196">
                  <c:v>24.4375</c:v>
                </c:pt>
                <c:pt idx="197">
                  <c:v>24.5625</c:v>
                </c:pt>
                <c:pt idx="198">
                  <c:v>24.6875</c:v>
                </c:pt>
                <c:pt idx="199">
                  <c:v>24.8125</c:v>
                </c:pt>
                <c:pt idx="200">
                  <c:v>24.9375</c:v>
                </c:pt>
              </c:numCache>
            </c:numRef>
          </c:xVal>
          <c:yVal>
            <c:numRef>
              <c:f>Com_GW_1pc!$F$101:$F$301</c:f>
              <c:numCache>
                <c:formatCode>0.0</c:formatCode>
                <c:ptCount val="201"/>
                <c:pt idx="0">
                  <c:v>0</c:v>
                </c:pt>
                <c:pt idx="1">
                  <c:v>2.6232638888888888</c:v>
                </c:pt>
                <c:pt idx="2">
                  <c:v>4.1053229166666672</c:v>
                </c:pt>
                <c:pt idx="3">
                  <c:v>5.068113425925926</c:v>
                </c:pt>
                <c:pt idx="4">
                  <c:v>5.7588668981481481</c:v>
                </c:pt>
                <c:pt idx="5">
                  <c:v>6.2930011574074083</c:v>
                </c:pt>
                <c:pt idx="6">
                  <c:v>6.7294537037037045</c:v>
                </c:pt>
                <c:pt idx="7">
                  <c:v>7.1007002314814818</c:v>
                </c:pt>
                <c:pt idx="8">
                  <c:v>7.4258657407407416</c:v>
                </c:pt>
                <c:pt idx="9">
                  <c:v>7.7168680555555556</c:v>
                </c:pt>
                <c:pt idx="10">
                  <c:v>7.981506944444444</c:v>
                </c:pt>
                <c:pt idx="11">
                  <c:v>8.2251018518518517</c:v>
                </c:pt>
                <c:pt idx="12">
                  <c:v>8.4514155092592596</c:v>
                </c:pt>
                <c:pt idx="13">
                  <c:v>8.6631979166666664</c:v>
                </c:pt>
                <c:pt idx="14">
                  <c:v>8.8625092592592605</c:v>
                </c:pt>
                <c:pt idx="15">
                  <c:v>9.0509432870370379</c:v>
                </c:pt>
                <c:pt idx="16">
                  <c:v>9.2297488425925938</c:v>
                </c:pt>
                <c:pt idx="17">
                  <c:v>9.3999293981481475</c:v>
                </c:pt>
                <c:pt idx="18">
                  <c:v>9.5623055555555556</c:v>
                </c:pt>
                <c:pt idx="19">
                  <c:v>9.7175578703703707</c:v>
                </c:pt>
                <c:pt idx="20">
                  <c:v>9.8662557870370371</c:v>
                </c:pt>
                <c:pt idx="21">
                  <c:v>10.008888888888889</c:v>
                </c:pt>
                <c:pt idx="22">
                  <c:v>10.145876157407407</c:v>
                </c:pt>
                <c:pt idx="23">
                  <c:v>10.277582175925925</c:v>
                </c:pt>
                <c:pt idx="24">
                  <c:v>10.404332175925926</c:v>
                </c:pt>
                <c:pt idx="25">
                  <c:v>10.526409722222223</c:v>
                </c:pt>
                <c:pt idx="26">
                  <c:v>10.644070601851851</c:v>
                </c:pt>
                <c:pt idx="27">
                  <c:v>10.757545138888888</c:v>
                </c:pt>
                <c:pt idx="28">
                  <c:v>10.867041666666667</c:v>
                </c:pt>
                <c:pt idx="29">
                  <c:v>10.972753472222223</c:v>
                </c:pt>
                <c:pt idx="30">
                  <c:v>11.074853009259259</c:v>
                </c:pt>
                <c:pt idx="31">
                  <c:v>11.17350462962963</c:v>
                </c:pt>
                <c:pt idx="32">
                  <c:v>11.268857638888889</c:v>
                </c:pt>
                <c:pt idx="33">
                  <c:v>11.361050925925927</c:v>
                </c:pt>
                <c:pt idx="34">
                  <c:v>11.450217592592594</c:v>
                </c:pt>
                <c:pt idx="35">
                  <c:v>11.536479166666668</c:v>
                </c:pt>
                <c:pt idx="36">
                  <c:v>11.619953703703704</c:v>
                </c:pt>
                <c:pt idx="37">
                  <c:v>11.700740740740741</c:v>
                </c:pt>
                <c:pt idx="38">
                  <c:v>11.778958333333334</c:v>
                </c:pt>
                <c:pt idx="39">
                  <c:v>11.854687500000001</c:v>
                </c:pt>
                <c:pt idx="40">
                  <c:v>11.928032407407407</c:v>
                </c:pt>
                <c:pt idx="41">
                  <c:v>11.999085648148148</c:v>
                </c:pt>
                <c:pt idx="42">
                  <c:v>12.067916666666667</c:v>
                </c:pt>
                <c:pt idx="43">
                  <c:v>12.134606481481482</c:v>
                </c:pt>
                <c:pt idx="44">
                  <c:v>12.199247685185185</c:v>
                </c:pt>
                <c:pt idx="45">
                  <c:v>12.261898148148148</c:v>
                </c:pt>
                <c:pt idx="46">
                  <c:v>12.322638888888889</c:v>
                </c:pt>
                <c:pt idx="47">
                  <c:v>12.381527777777778</c:v>
                </c:pt>
                <c:pt idx="48">
                  <c:v>12.43863425925926</c:v>
                </c:pt>
                <c:pt idx="49">
                  <c:v>12.494027777777777</c:v>
                </c:pt>
                <c:pt idx="50">
                  <c:v>12.547743055555555</c:v>
                </c:pt>
                <c:pt idx="51">
                  <c:v>12.59986111111111</c:v>
                </c:pt>
                <c:pt idx="52">
                  <c:v>12.650428240740741</c:v>
                </c:pt>
                <c:pt idx="53">
                  <c:v>12.699502314814815</c:v>
                </c:pt>
                <c:pt idx="54">
                  <c:v>12.747129629629629</c:v>
                </c:pt>
                <c:pt idx="55">
                  <c:v>12.793344907407407</c:v>
                </c:pt>
                <c:pt idx="56">
                  <c:v>12.838217592592592</c:v>
                </c:pt>
                <c:pt idx="57">
                  <c:v>12.881782407407407</c:v>
                </c:pt>
                <c:pt idx="58">
                  <c:v>12.924085648148148</c:v>
                </c:pt>
                <c:pt idx="59">
                  <c:v>12.965162037037038</c:v>
                </c:pt>
                <c:pt idx="60">
                  <c:v>13.005069444444445</c:v>
                </c:pt>
                <c:pt idx="61">
                  <c:v>13.043819444444445</c:v>
                </c:pt>
                <c:pt idx="62">
                  <c:v>13.081481481481481</c:v>
                </c:pt>
                <c:pt idx="63">
                  <c:v>13.11806712962963</c:v>
                </c:pt>
                <c:pt idx="64">
                  <c:v>13.153611111111111</c:v>
                </c:pt>
                <c:pt idx="65">
                  <c:v>13.188171296296296</c:v>
                </c:pt>
                <c:pt idx="66">
                  <c:v>13.22175925925926</c:v>
                </c:pt>
                <c:pt idx="67">
                  <c:v>13.254398148148148</c:v>
                </c:pt>
                <c:pt idx="68">
                  <c:v>13.286145833333334</c:v>
                </c:pt>
                <c:pt idx="69">
                  <c:v>13.317013888888889</c:v>
                </c:pt>
                <c:pt idx="70">
                  <c:v>13.347037037037037</c:v>
                </c:pt>
                <c:pt idx="71">
                  <c:v>13.376226851851852</c:v>
                </c:pt>
                <c:pt idx="72">
                  <c:v>13.40462962962963</c:v>
                </c:pt>
                <c:pt idx="73">
                  <c:v>13.432268518518519</c:v>
                </c:pt>
                <c:pt idx="74">
                  <c:v>13.459155092592592</c:v>
                </c:pt>
                <c:pt idx="75">
                  <c:v>13.485312499999999</c:v>
                </c:pt>
                <c:pt idx="76">
                  <c:v>13.510787037037037</c:v>
                </c:pt>
                <c:pt idx="77">
                  <c:v>13.53556712962963</c:v>
                </c:pt>
                <c:pt idx="78">
                  <c:v>13.559699074074073</c:v>
                </c:pt>
                <c:pt idx="79">
                  <c:v>13.583194444444445</c:v>
                </c:pt>
                <c:pt idx="80">
                  <c:v>13.606076388888889</c:v>
                </c:pt>
                <c:pt idx="81">
                  <c:v>13.628356481481481</c:v>
                </c:pt>
                <c:pt idx="82">
                  <c:v>13.650069444444444</c:v>
                </c:pt>
                <c:pt idx="83">
                  <c:v>13.671203703703704</c:v>
                </c:pt>
                <c:pt idx="84">
                  <c:v>13.691805555555556</c:v>
                </c:pt>
                <c:pt idx="85">
                  <c:v>13.711874999999999</c:v>
                </c:pt>
                <c:pt idx="86">
                  <c:v>13.73144675925926</c:v>
                </c:pt>
                <c:pt idx="87">
                  <c:v>13.750509259259259</c:v>
                </c:pt>
                <c:pt idx="88">
                  <c:v>13.769097222222221</c:v>
                </c:pt>
                <c:pt idx="89">
                  <c:v>13.787222222222223</c:v>
                </c:pt>
                <c:pt idx="90">
                  <c:v>13.804895833333333</c:v>
                </c:pt>
                <c:pt idx="91">
                  <c:v>13.822129629629629</c:v>
                </c:pt>
                <c:pt idx="92">
                  <c:v>13.838935185185186</c:v>
                </c:pt>
                <c:pt idx="93">
                  <c:v>13.855335648148149</c:v>
                </c:pt>
                <c:pt idx="94">
                  <c:v>13.871331018518518</c:v>
                </c:pt>
                <c:pt idx="95">
                  <c:v>13.886932870370371</c:v>
                </c:pt>
                <c:pt idx="96">
                  <c:v>13.902164351851852</c:v>
                </c:pt>
                <c:pt idx="97">
                  <c:v>13.917037037037037</c:v>
                </c:pt>
                <c:pt idx="98">
                  <c:v>13.931539351851852</c:v>
                </c:pt>
                <c:pt idx="99">
                  <c:v>13.945706018518518</c:v>
                </c:pt>
                <c:pt idx="100">
                  <c:v>13.959537037037038</c:v>
                </c:pt>
                <c:pt idx="101">
                  <c:v>13.973043981481482</c:v>
                </c:pt>
                <c:pt idx="102">
                  <c:v>13.986238425925926</c:v>
                </c:pt>
                <c:pt idx="103">
                  <c:v>13.99912037037037</c:v>
                </c:pt>
                <c:pt idx="104">
                  <c:v>14.011701388888889</c:v>
                </c:pt>
                <c:pt idx="105">
                  <c:v>14.02400462962963</c:v>
                </c:pt>
                <c:pt idx="106">
                  <c:v>14.036018518518519</c:v>
                </c:pt>
                <c:pt idx="107">
                  <c:v>14.047766203703704</c:v>
                </c:pt>
                <c:pt idx="108">
                  <c:v>14.059236111111112</c:v>
                </c:pt>
                <c:pt idx="109">
                  <c:v>14.070462962962964</c:v>
                </c:pt>
                <c:pt idx="110">
                  <c:v>14.081435185185185</c:v>
                </c:pt>
                <c:pt idx="111">
                  <c:v>14.092164351851851</c:v>
                </c:pt>
                <c:pt idx="112">
                  <c:v>14.102650462962963</c:v>
                </c:pt>
                <c:pt idx="113">
                  <c:v>14.112916666666667</c:v>
                </c:pt>
                <c:pt idx="114">
                  <c:v>14.12295138888889</c:v>
                </c:pt>
                <c:pt idx="115">
                  <c:v>14.132766203703703</c:v>
                </c:pt>
                <c:pt idx="116">
                  <c:v>14.142372685185185</c:v>
                </c:pt>
                <c:pt idx="117">
                  <c:v>14.151770833333334</c:v>
                </c:pt>
                <c:pt idx="118">
                  <c:v>14.160972222222222</c:v>
                </c:pt>
                <c:pt idx="119">
                  <c:v>14.169976851851851</c:v>
                </c:pt>
                <c:pt idx="120">
                  <c:v>14.178796296296296</c:v>
                </c:pt>
                <c:pt idx="121">
                  <c:v>14.187418981481482</c:v>
                </c:pt>
                <c:pt idx="122">
                  <c:v>14.195868055555556</c:v>
                </c:pt>
                <c:pt idx="123">
                  <c:v>14.204143518518519</c:v>
                </c:pt>
                <c:pt idx="124">
                  <c:v>14.21224537037037</c:v>
                </c:pt>
                <c:pt idx="125">
                  <c:v>14.220185185185185</c:v>
                </c:pt>
                <c:pt idx="126">
                  <c:v>14.227962962962962</c:v>
                </c:pt>
                <c:pt idx="127">
                  <c:v>14.235578703703704</c:v>
                </c:pt>
                <c:pt idx="128">
                  <c:v>14.243043981481481</c:v>
                </c:pt>
                <c:pt idx="129">
                  <c:v>14.250358796296297</c:v>
                </c:pt>
                <c:pt idx="130">
                  <c:v>14.257534722222223</c:v>
                </c:pt>
                <c:pt idx="131">
                  <c:v>14.264560185185186</c:v>
                </c:pt>
                <c:pt idx="132">
                  <c:v>14.271446759259259</c:v>
                </c:pt>
                <c:pt idx="133">
                  <c:v>14.278206018518519</c:v>
                </c:pt>
                <c:pt idx="134">
                  <c:v>14.284826388888888</c:v>
                </c:pt>
                <c:pt idx="135">
                  <c:v>14.291331018518518</c:v>
                </c:pt>
                <c:pt idx="136">
                  <c:v>14.29769675925926</c:v>
                </c:pt>
                <c:pt idx="137">
                  <c:v>14.30394675925926</c:v>
                </c:pt>
                <c:pt idx="138">
                  <c:v>14.310069444444444</c:v>
                </c:pt>
                <c:pt idx="139">
                  <c:v>14.316087962962962</c:v>
                </c:pt>
                <c:pt idx="140">
                  <c:v>14.321990740740741</c:v>
                </c:pt>
                <c:pt idx="141">
                  <c:v>14.327777777777778</c:v>
                </c:pt>
                <c:pt idx="142">
                  <c:v>14.333460648148149</c:v>
                </c:pt>
                <c:pt idx="143">
                  <c:v>14.339039351851852</c:v>
                </c:pt>
                <c:pt idx="144">
                  <c:v>14.344513888888889</c:v>
                </c:pt>
                <c:pt idx="145">
                  <c:v>14.349884259259259</c:v>
                </c:pt>
                <c:pt idx="146">
                  <c:v>14.355162037037037</c:v>
                </c:pt>
                <c:pt idx="147">
                  <c:v>14.360347222222222</c:v>
                </c:pt>
                <c:pt idx="148">
                  <c:v>14.365439814814815</c:v>
                </c:pt>
                <c:pt idx="149">
                  <c:v>14.370439814814814</c:v>
                </c:pt>
                <c:pt idx="150">
                  <c:v>14.375347222222222</c:v>
                </c:pt>
                <c:pt idx="151">
                  <c:v>14.380162037037037</c:v>
                </c:pt>
                <c:pt idx="152">
                  <c:v>14.384907407407407</c:v>
                </c:pt>
                <c:pt idx="153">
                  <c:v>14.389560185185186</c:v>
                </c:pt>
                <c:pt idx="154">
                  <c:v>14.394131944444444</c:v>
                </c:pt>
                <c:pt idx="155">
                  <c:v>14.398622685185185</c:v>
                </c:pt>
                <c:pt idx="156">
                  <c:v>14.403043981481481</c:v>
                </c:pt>
                <c:pt idx="157">
                  <c:v>14.40738425925926</c:v>
                </c:pt>
                <c:pt idx="158">
                  <c:v>14.411655092592593</c:v>
                </c:pt>
                <c:pt idx="159">
                  <c:v>14.415844907407408</c:v>
                </c:pt>
                <c:pt idx="160">
                  <c:v>14.419976851851851</c:v>
                </c:pt>
                <c:pt idx="161">
                  <c:v>14.424027777777777</c:v>
                </c:pt>
                <c:pt idx="162">
                  <c:v>14.428020833333333</c:v>
                </c:pt>
                <c:pt idx="163">
                  <c:v>14.431944444444444</c:v>
                </c:pt>
                <c:pt idx="164">
                  <c:v>14.43579861111111</c:v>
                </c:pt>
                <c:pt idx="165">
                  <c:v>14.439594907407407</c:v>
                </c:pt>
                <c:pt idx="166">
                  <c:v>14.443333333333333</c:v>
                </c:pt>
                <c:pt idx="167">
                  <c:v>14.447002314814815</c:v>
                </c:pt>
                <c:pt idx="168">
                  <c:v>14.450613425925926</c:v>
                </c:pt>
                <c:pt idx="169">
                  <c:v>14.454166666666667</c:v>
                </c:pt>
                <c:pt idx="170">
                  <c:v>14.457662037037037</c:v>
                </c:pt>
                <c:pt idx="171">
                  <c:v>14.46111111111111</c:v>
                </c:pt>
                <c:pt idx="172">
                  <c:v>14.464490740740741</c:v>
                </c:pt>
                <c:pt idx="173">
                  <c:v>14.467824074074073</c:v>
                </c:pt>
                <c:pt idx="174">
                  <c:v>14.471111111111112</c:v>
                </c:pt>
                <c:pt idx="175">
                  <c:v>14.474340277777777</c:v>
                </c:pt>
                <c:pt idx="176">
                  <c:v>14.477523148148148</c:v>
                </c:pt>
                <c:pt idx="177">
                  <c:v>14.480648148148148</c:v>
                </c:pt>
                <c:pt idx="178">
                  <c:v>14.483738425925926</c:v>
                </c:pt>
                <c:pt idx="179">
                  <c:v>14.486770833333333</c:v>
                </c:pt>
                <c:pt idx="180">
                  <c:v>14.489768518518519</c:v>
                </c:pt>
                <c:pt idx="181">
                  <c:v>14.492708333333333</c:v>
                </c:pt>
                <c:pt idx="182">
                  <c:v>14.495613425925926</c:v>
                </c:pt>
                <c:pt idx="183">
                  <c:v>14.498472222222222</c:v>
                </c:pt>
                <c:pt idx="184">
                  <c:v>14.501284722222222</c:v>
                </c:pt>
                <c:pt idx="185">
                  <c:v>14.504050925925926</c:v>
                </c:pt>
                <c:pt idx="186">
                  <c:v>14.506782407407407</c:v>
                </c:pt>
                <c:pt idx="187">
                  <c:v>14.509479166666667</c:v>
                </c:pt>
                <c:pt idx="188">
                  <c:v>14.51212962962963</c:v>
                </c:pt>
                <c:pt idx="189">
                  <c:v>14.51474537037037</c:v>
                </c:pt>
                <c:pt idx="190">
                  <c:v>14.517314814814815</c:v>
                </c:pt>
                <c:pt idx="191">
                  <c:v>14.519861111111112</c:v>
                </c:pt>
                <c:pt idx="192">
                  <c:v>14.522361111111111</c:v>
                </c:pt>
                <c:pt idx="193">
                  <c:v>14.524826388888888</c:v>
                </c:pt>
                <c:pt idx="194">
                  <c:v>14.527256944444444</c:v>
                </c:pt>
                <c:pt idx="195">
                  <c:v>14.529652777777779</c:v>
                </c:pt>
                <c:pt idx="196">
                  <c:v>14.532013888888889</c:v>
                </c:pt>
                <c:pt idx="197">
                  <c:v>14.534340277777778</c:v>
                </c:pt>
                <c:pt idx="198">
                  <c:v>14.536631944444444</c:v>
                </c:pt>
                <c:pt idx="199">
                  <c:v>14.538900462962962</c:v>
                </c:pt>
                <c:pt idx="200">
                  <c:v>14.541134259259259</c:v>
                </c:pt>
              </c:numCache>
            </c:numRef>
          </c:yVal>
        </c:ser>
        <c:ser>
          <c:idx val="1"/>
          <c:order val="1"/>
          <c:tx>
            <c:v>90%</c:v>
          </c:tx>
          <c:spPr>
            <a:ln>
              <a:noFill/>
            </a:ln>
          </c:spPr>
          <c:marker>
            <c:symbol val="star"/>
            <c:size val="7"/>
            <c:spPr>
              <a:ln>
                <a:solidFill>
                  <a:srgbClr val="8064A2"/>
                </a:solidFill>
              </a:ln>
            </c:spPr>
          </c:marker>
          <c:xVal>
            <c:numRef>
              <c:f>Com_GW_1pc!$D$170</c:f>
              <c:numCache>
                <c:formatCode>0.0</c:formatCode>
                <c:ptCount val="1"/>
                <c:pt idx="0">
                  <c:v>8.5625</c:v>
                </c:pt>
              </c:numCache>
            </c:numRef>
          </c:xVal>
          <c:yVal>
            <c:numRef>
              <c:f>Com_GW_1pc!$F$170</c:f>
              <c:numCache>
                <c:formatCode>0.0</c:formatCode>
                <c:ptCount val="1"/>
                <c:pt idx="0">
                  <c:v>13.317013888888889</c:v>
                </c:pt>
              </c:numCache>
            </c:numRef>
          </c:yVal>
        </c:ser>
        <c:axId val="210263040"/>
        <c:axId val="210277504"/>
      </c:scatterChart>
      <c:valAx>
        <c:axId val="210263040"/>
        <c:scaling>
          <c:orientation val="minMax"/>
          <c:max val="1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layout/>
        </c:title>
        <c:numFmt formatCode="0.0" sourceLinked="1"/>
        <c:tickLblPos val="nextTo"/>
        <c:crossAx val="210277504"/>
        <c:crosses val="autoZero"/>
        <c:crossBetween val="midCat"/>
      </c:valAx>
      <c:valAx>
        <c:axId val="210277504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cfs at spring</a:t>
                </a:r>
              </a:p>
            </c:rich>
          </c:tx>
          <c:layout/>
        </c:title>
        <c:numFmt formatCode="0.0" sourceLinked="1"/>
        <c:tickLblPos val="nextTo"/>
        <c:crossAx val="210263040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tx>
            <c:strRef>
              <c:f>Com_GW_1_5pc!$A$101</c:f>
              <c:strCache>
                <c:ptCount val="1"/>
                <c:pt idx="0">
                  <c:v>RANGEN</c:v>
                </c:pt>
              </c:strCache>
            </c:strRef>
          </c:tx>
          <c:marker>
            <c:symbol val="none"/>
          </c:marker>
          <c:xVal>
            <c:numRef>
              <c:f>Com_GW_1_5pc!$D$101:$D$301</c:f>
              <c:numCache>
                <c:formatCode>0.0</c:formatCode>
                <c:ptCount val="201"/>
                <c:pt idx="0">
                  <c:v>0</c:v>
                </c:pt>
                <c:pt idx="1">
                  <c:v>6.25E-2</c:v>
                </c:pt>
                <c:pt idx="2">
                  <c:v>0.1875</c:v>
                </c:pt>
                <c:pt idx="3">
                  <c:v>0.3125</c:v>
                </c:pt>
                <c:pt idx="4">
                  <c:v>0.4375</c:v>
                </c:pt>
                <c:pt idx="5">
                  <c:v>0.5625</c:v>
                </c:pt>
                <c:pt idx="6">
                  <c:v>0.6875</c:v>
                </c:pt>
                <c:pt idx="7">
                  <c:v>0.8125</c:v>
                </c:pt>
                <c:pt idx="8">
                  <c:v>0.9375</c:v>
                </c:pt>
                <c:pt idx="9">
                  <c:v>1.0625</c:v>
                </c:pt>
                <c:pt idx="10">
                  <c:v>1.1875</c:v>
                </c:pt>
                <c:pt idx="11">
                  <c:v>1.3125</c:v>
                </c:pt>
                <c:pt idx="12">
                  <c:v>1.4375</c:v>
                </c:pt>
                <c:pt idx="13">
                  <c:v>1.5625</c:v>
                </c:pt>
                <c:pt idx="14">
                  <c:v>1.6875</c:v>
                </c:pt>
                <c:pt idx="15">
                  <c:v>1.8125</c:v>
                </c:pt>
                <c:pt idx="16">
                  <c:v>1.9375</c:v>
                </c:pt>
                <c:pt idx="17">
                  <c:v>2.0625</c:v>
                </c:pt>
                <c:pt idx="18">
                  <c:v>2.1875</c:v>
                </c:pt>
                <c:pt idx="19">
                  <c:v>2.3125</c:v>
                </c:pt>
                <c:pt idx="20">
                  <c:v>2.4375</c:v>
                </c:pt>
                <c:pt idx="21">
                  <c:v>2.5625</c:v>
                </c:pt>
                <c:pt idx="22">
                  <c:v>2.6875</c:v>
                </c:pt>
                <c:pt idx="23">
                  <c:v>2.8125</c:v>
                </c:pt>
                <c:pt idx="24">
                  <c:v>2.9375</c:v>
                </c:pt>
                <c:pt idx="25">
                  <c:v>3.0625</c:v>
                </c:pt>
                <c:pt idx="26">
                  <c:v>3.1875</c:v>
                </c:pt>
                <c:pt idx="27">
                  <c:v>3.3125</c:v>
                </c:pt>
                <c:pt idx="28">
                  <c:v>3.4375</c:v>
                </c:pt>
                <c:pt idx="29">
                  <c:v>3.5625</c:v>
                </c:pt>
                <c:pt idx="30">
                  <c:v>3.6875</c:v>
                </c:pt>
                <c:pt idx="31">
                  <c:v>3.8125</c:v>
                </c:pt>
                <c:pt idx="32">
                  <c:v>3.9375</c:v>
                </c:pt>
                <c:pt idx="33">
                  <c:v>4.0625</c:v>
                </c:pt>
                <c:pt idx="34">
                  <c:v>4.1875</c:v>
                </c:pt>
                <c:pt idx="35">
                  <c:v>4.3125</c:v>
                </c:pt>
                <c:pt idx="36">
                  <c:v>4.4375</c:v>
                </c:pt>
                <c:pt idx="37">
                  <c:v>4.5625</c:v>
                </c:pt>
                <c:pt idx="38">
                  <c:v>4.6875</c:v>
                </c:pt>
                <c:pt idx="39">
                  <c:v>4.8125</c:v>
                </c:pt>
                <c:pt idx="40">
                  <c:v>4.9375</c:v>
                </c:pt>
                <c:pt idx="41">
                  <c:v>5.0625</c:v>
                </c:pt>
                <c:pt idx="42">
                  <c:v>5.1875</c:v>
                </c:pt>
                <c:pt idx="43">
                  <c:v>5.3125</c:v>
                </c:pt>
                <c:pt idx="44">
                  <c:v>5.4375</c:v>
                </c:pt>
                <c:pt idx="45">
                  <c:v>5.5625</c:v>
                </c:pt>
                <c:pt idx="46">
                  <c:v>5.6875</c:v>
                </c:pt>
                <c:pt idx="47">
                  <c:v>5.8125</c:v>
                </c:pt>
                <c:pt idx="48">
                  <c:v>5.9375</c:v>
                </c:pt>
                <c:pt idx="49">
                  <c:v>6.0625</c:v>
                </c:pt>
                <c:pt idx="50">
                  <c:v>6.1875</c:v>
                </c:pt>
                <c:pt idx="51">
                  <c:v>6.3125</c:v>
                </c:pt>
                <c:pt idx="52">
                  <c:v>6.4375</c:v>
                </c:pt>
                <c:pt idx="53">
                  <c:v>6.5625</c:v>
                </c:pt>
                <c:pt idx="54">
                  <c:v>6.6875</c:v>
                </c:pt>
                <c:pt idx="55">
                  <c:v>6.8125</c:v>
                </c:pt>
                <c:pt idx="56">
                  <c:v>6.9375</c:v>
                </c:pt>
                <c:pt idx="57">
                  <c:v>7.0625</c:v>
                </c:pt>
                <c:pt idx="58">
                  <c:v>7.1875</c:v>
                </c:pt>
                <c:pt idx="59">
                  <c:v>7.3125</c:v>
                </c:pt>
                <c:pt idx="60">
                  <c:v>7.4375</c:v>
                </c:pt>
                <c:pt idx="61">
                  <c:v>7.5625</c:v>
                </c:pt>
                <c:pt idx="62">
                  <c:v>7.6875</c:v>
                </c:pt>
                <c:pt idx="63">
                  <c:v>7.8125</c:v>
                </c:pt>
                <c:pt idx="64">
                  <c:v>7.9375</c:v>
                </c:pt>
                <c:pt idx="65">
                  <c:v>8.0625</c:v>
                </c:pt>
                <c:pt idx="66">
                  <c:v>8.1875</c:v>
                </c:pt>
                <c:pt idx="67">
                  <c:v>8.3125</c:v>
                </c:pt>
                <c:pt idx="68">
                  <c:v>8.4375</c:v>
                </c:pt>
                <c:pt idx="69">
                  <c:v>8.5625</c:v>
                </c:pt>
                <c:pt idx="70">
                  <c:v>8.6875</c:v>
                </c:pt>
                <c:pt idx="71">
                  <c:v>8.8125</c:v>
                </c:pt>
                <c:pt idx="72">
                  <c:v>8.9375</c:v>
                </c:pt>
                <c:pt idx="73">
                  <c:v>9.0625</c:v>
                </c:pt>
                <c:pt idx="74">
                  <c:v>9.1875</c:v>
                </c:pt>
                <c:pt idx="75">
                  <c:v>9.3125</c:v>
                </c:pt>
                <c:pt idx="76">
                  <c:v>9.4375</c:v>
                </c:pt>
                <c:pt idx="77">
                  <c:v>9.5625</c:v>
                </c:pt>
                <c:pt idx="78">
                  <c:v>9.6875</c:v>
                </c:pt>
                <c:pt idx="79">
                  <c:v>9.8125</c:v>
                </c:pt>
                <c:pt idx="80">
                  <c:v>9.9375</c:v>
                </c:pt>
                <c:pt idx="81">
                  <c:v>10.0625</c:v>
                </c:pt>
                <c:pt idx="82">
                  <c:v>10.1875</c:v>
                </c:pt>
                <c:pt idx="83">
                  <c:v>10.3125</c:v>
                </c:pt>
                <c:pt idx="84">
                  <c:v>10.4375</c:v>
                </c:pt>
                <c:pt idx="85">
                  <c:v>10.5625</c:v>
                </c:pt>
                <c:pt idx="86">
                  <c:v>10.6875</c:v>
                </c:pt>
                <c:pt idx="87">
                  <c:v>10.8125</c:v>
                </c:pt>
                <c:pt idx="88">
                  <c:v>10.9375</c:v>
                </c:pt>
                <c:pt idx="89">
                  <c:v>11.0625</c:v>
                </c:pt>
                <c:pt idx="90">
                  <c:v>11.1875</c:v>
                </c:pt>
                <c:pt idx="91">
                  <c:v>11.3125</c:v>
                </c:pt>
                <c:pt idx="92">
                  <c:v>11.4375</c:v>
                </c:pt>
                <c:pt idx="93">
                  <c:v>11.5625</c:v>
                </c:pt>
                <c:pt idx="94">
                  <c:v>11.6875</c:v>
                </c:pt>
                <c:pt idx="95">
                  <c:v>11.8125</c:v>
                </c:pt>
                <c:pt idx="96">
                  <c:v>11.9375</c:v>
                </c:pt>
                <c:pt idx="97">
                  <c:v>12.0625</c:v>
                </c:pt>
                <c:pt idx="98">
                  <c:v>12.1875</c:v>
                </c:pt>
                <c:pt idx="99">
                  <c:v>12.3125</c:v>
                </c:pt>
                <c:pt idx="100">
                  <c:v>12.4375</c:v>
                </c:pt>
                <c:pt idx="101">
                  <c:v>12.5625</c:v>
                </c:pt>
                <c:pt idx="102">
                  <c:v>12.6875</c:v>
                </c:pt>
                <c:pt idx="103">
                  <c:v>12.8125</c:v>
                </c:pt>
                <c:pt idx="104">
                  <c:v>12.9375</c:v>
                </c:pt>
                <c:pt idx="105">
                  <c:v>13.0625</c:v>
                </c:pt>
                <c:pt idx="106">
                  <c:v>13.1875</c:v>
                </c:pt>
                <c:pt idx="107">
                  <c:v>13.3125</c:v>
                </c:pt>
                <c:pt idx="108">
                  <c:v>13.4375</c:v>
                </c:pt>
                <c:pt idx="109">
                  <c:v>13.5625</c:v>
                </c:pt>
                <c:pt idx="110">
                  <c:v>13.6875</c:v>
                </c:pt>
                <c:pt idx="111">
                  <c:v>13.8125</c:v>
                </c:pt>
                <c:pt idx="112">
                  <c:v>13.9375</c:v>
                </c:pt>
                <c:pt idx="113">
                  <c:v>14.0625</c:v>
                </c:pt>
                <c:pt idx="114">
                  <c:v>14.1875</c:v>
                </c:pt>
                <c:pt idx="115">
                  <c:v>14.3125</c:v>
                </c:pt>
                <c:pt idx="116">
                  <c:v>14.4375</c:v>
                </c:pt>
                <c:pt idx="117">
                  <c:v>14.5625</c:v>
                </c:pt>
                <c:pt idx="118">
                  <c:v>14.6875</c:v>
                </c:pt>
                <c:pt idx="119">
                  <c:v>14.8125</c:v>
                </c:pt>
                <c:pt idx="120">
                  <c:v>14.9375</c:v>
                </c:pt>
                <c:pt idx="121">
                  <c:v>15.0625</c:v>
                </c:pt>
                <c:pt idx="122">
                  <c:v>15.1875</c:v>
                </c:pt>
                <c:pt idx="123">
                  <c:v>15.3125</c:v>
                </c:pt>
                <c:pt idx="124">
                  <c:v>15.4375</c:v>
                </c:pt>
                <c:pt idx="125">
                  <c:v>15.5625</c:v>
                </c:pt>
                <c:pt idx="126">
                  <c:v>15.6875</c:v>
                </c:pt>
                <c:pt idx="127">
                  <c:v>15.8125</c:v>
                </c:pt>
                <c:pt idx="128">
                  <c:v>15.9375</c:v>
                </c:pt>
                <c:pt idx="129">
                  <c:v>16.0625</c:v>
                </c:pt>
                <c:pt idx="130">
                  <c:v>16.1875</c:v>
                </c:pt>
                <c:pt idx="131">
                  <c:v>16.3125</c:v>
                </c:pt>
                <c:pt idx="132">
                  <c:v>16.4375</c:v>
                </c:pt>
                <c:pt idx="133">
                  <c:v>16.5625</c:v>
                </c:pt>
                <c:pt idx="134">
                  <c:v>16.6875</c:v>
                </c:pt>
                <c:pt idx="135">
                  <c:v>16.8125</c:v>
                </c:pt>
                <c:pt idx="136">
                  <c:v>16.9375</c:v>
                </c:pt>
                <c:pt idx="137">
                  <c:v>17.0625</c:v>
                </c:pt>
                <c:pt idx="138">
                  <c:v>17.1875</c:v>
                </c:pt>
                <c:pt idx="139">
                  <c:v>17.3125</c:v>
                </c:pt>
                <c:pt idx="140">
                  <c:v>17.4375</c:v>
                </c:pt>
                <c:pt idx="141">
                  <c:v>17.5625</c:v>
                </c:pt>
                <c:pt idx="142">
                  <c:v>17.6875</c:v>
                </c:pt>
                <c:pt idx="143">
                  <c:v>17.8125</c:v>
                </c:pt>
                <c:pt idx="144">
                  <c:v>17.9375</c:v>
                </c:pt>
                <c:pt idx="145">
                  <c:v>18.0625</c:v>
                </c:pt>
                <c:pt idx="146">
                  <c:v>18.1875</c:v>
                </c:pt>
                <c:pt idx="147">
                  <c:v>18.3125</c:v>
                </c:pt>
                <c:pt idx="148">
                  <c:v>18.4375</c:v>
                </c:pt>
                <c:pt idx="149">
                  <c:v>18.5625</c:v>
                </c:pt>
                <c:pt idx="150">
                  <c:v>18.6875</c:v>
                </c:pt>
                <c:pt idx="151">
                  <c:v>18.8125</c:v>
                </c:pt>
                <c:pt idx="152">
                  <c:v>18.9375</c:v>
                </c:pt>
                <c:pt idx="153">
                  <c:v>19.0625</c:v>
                </c:pt>
                <c:pt idx="154">
                  <c:v>19.1875</c:v>
                </c:pt>
                <c:pt idx="155">
                  <c:v>19.3125</c:v>
                </c:pt>
                <c:pt idx="156">
                  <c:v>19.4375</c:v>
                </c:pt>
                <c:pt idx="157">
                  <c:v>19.5625</c:v>
                </c:pt>
                <c:pt idx="158">
                  <c:v>19.6875</c:v>
                </c:pt>
                <c:pt idx="159">
                  <c:v>19.8125</c:v>
                </c:pt>
                <c:pt idx="160">
                  <c:v>19.9375</c:v>
                </c:pt>
                <c:pt idx="161">
                  <c:v>20.0625</c:v>
                </c:pt>
                <c:pt idx="162">
                  <c:v>20.1875</c:v>
                </c:pt>
                <c:pt idx="163">
                  <c:v>20.3125</c:v>
                </c:pt>
                <c:pt idx="164">
                  <c:v>20.4375</c:v>
                </c:pt>
                <c:pt idx="165">
                  <c:v>20.5625</c:v>
                </c:pt>
                <c:pt idx="166">
                  <c:v>20.6875</c:v>
                </c:pt>
                <c:pt idx="167">
                  <c:v>20.8125</c:v>
                </c:pt>
                <c:pt idx="168">
                  <c:v>20.9375</c:v>
                </c:pt>
                <c:pt idx="169">
                  <c:v>21.0625</c:v>
                </c:pt>
                <c:pt idx="170">
                  <c:v>21.1875</c:v>
                </c:pt>
                <c:pt idx="171">
                  <c:v>21.3125</c:v>
                </c:pt>
                <c:pt idx="172">
                  <c:v>21.4375</c:v>
                </c:pt>
                <c:pt idx="173">
                  <c:v>21.5625</c:v>
                </c:pt>
                <c:pt idx="174">
                  <c:v>21.6875</c:v>
                </c:pt>
                <c:pt idx="175">
                  <c:v>21.8125</c:v>
                </c:pt>
                <c:pt idx="176">
                  <c:v>21.9375</c:v>
                </c:pt>
                <c:pt idx="177">
                  <c:v>22.0625</c:v>
                </c:pt>
                <c:pt idx="178">
                  <c:v>22.1875</c:v>
                </c:pt>
                <c:pt idx="179">
                  <c:v>22.3125</c:v>
                </c:pt>
                <c:pt idx="180">
                  <c:v>22.4375</c:v>
                </c:pt>
                <c:pt idx="181">
                  <c:v>22.5625</c:v>
                </c:pt>
                <c:pt idx="182">
                  <c:v>22.6875</c:v>
                </c:pt>
                <c:pt idx="183">
                  <c:v>22.8125</c:v>
                </c:pt>
                <c:pt idx="184">
                  <c:v>22.9375</c:v>
                </c:pt>
                <c:pt idx="185">
                  <c:v>23.0625</c:v>
                </c:pt>
                <c:pt idx="186">
                  <c:v>23.1875</c:v>
                </c:pt>
                <c:pt idx="187">
                  <c:v>23.3125</c:v>
                </c:pt>
                <c:pt idx="188">
                  <c:v>23.4375</c:v>
                </c:pt>
                <c:pt idx="189">
                  <c:v>23.5625</c:v>
                </c:pt>
                <c:pt idx="190">
                  <c:v>23.6875</c:v>
                </c:pt>
                <c:pt idx="191">
                  <c:v>23.8125</c:v>
                </c:pt>
                <c:pt idx="192">
                  <c:v>23.9375</c:v>
                </c:pt>
                <c:pt idx="193">
                  <c:v>24.0625</c:v>
                </c:pt>
                <c:pt idx="194">
                  <c:v>24.1875</c:v>
                </c:pt>
                <c:pt idx="195">
                  <c:v>24.3125</c:v>
                </c:pt>
                <c:pt idx="196">
                  <c:v>24.4375</c:v>
                </c:pt>
                <c:pt idx="197">
                  <c:v>24.5625</c:v>
                </c:pt>
                <c:pt idx="198">
                  <c:v>24.6875</c:v>
                </c:pt>
                <c:pt idx="199">
                  <c:v>24.8125</c:v>
                </c:pt>
                <c:pt idx="200">
                  <c:v>24.9375</c:v>
                </c:pt>
              </c:numCache>
            </c:numRef>
          </c:xVal>
          <c:yVal>
            <c:numRef>
              <c:f>Com_GW_1_5pc!$F$101:$F$301</c:f>
              <c:numCache>
                <c:formatCode>0.0</c:formatCode>
                <c:ptCount val="201"/>
                <c:pt idx="0">
                  <c:v>0</c:v>
                </c:pt>
                <c:pt idx="1">
                  <c:v>2.6058287037037036</c:v>
                </c:pt>
                <c:pt idx="2">
                  <c:v>4.0783784722222221</c:v>
                </c:pt>
                <c:pt idx="3">
                  <c:v>5.0351041666666667</c:v>
                </c:pt>
                <c:pt idx="4">
                  <c:v>5.7214282407407406</c:v>
                </c:pt>
                <c:pt idx="5">
                  <c:v>6.2519155092592591</c:v>
                </c:pt>
                <c:pt idx="6">
                  <c:v>6.6850798611111113</c:v>
                </c:pt>
                <c:pt idx="7">
                  <c:v>7.0531898148148144</c:v>
                </c:pt>
                <c:pt idx="8">
                  <c:v>7.3752685185185181</c:v>
                </c:pt>
                <c:pt idx="9">
                  <c:v>7.6631967592592591</c:v>
                </c:pt>
                <c:pt idx="10">
                  <c:v>7.9247500000000004</c:v>
                </c:pt>
                <c:pt idx="11">
                  <c:v>8.1652523148148148</c:v>
                </c:pt>
                <c:pt idx="12">
                  <c:v>8.3884745370370357</c:v>
                </c:pt>
                <c:pt idx="13">
                  <c:v>8.5971712962962954</c:v>
                </c:pt>
                <c:pt idx="14">
                  <c:v>8.7934155092592583</c:v>
                </c:pt>
                <c:pt idx="15">
                  <c:v>8.9788055555555566</c:v>
                </c:pt>
                <c:pt idx="16">
                  <c:v>9.1545960648148146</c:v>
                </c:pt>
                <c:pt idx="17">
                  <c:v>9.3218009259259258</c:v>
                </c:pt>
                <c:pt idx="18">
                  <c:v>9.4812407407407395</c:v>
                </c:pt>
                <c:pt idx="19">
                  <c:v>9.6336006944444446</c:v>
                </c:pt>
                <c:pt idx="20">
                  <c:v>9.7794537037037035</c:v>
                </c:pt>
                <c:pt idx="21">
                  <c:v>9.919291666666668</c:v>
                </c:pt>
                <c:pt idx="22">
                  <c:v>10.053534722222222</c:v>
                </c:pt>
                <c:pt idx="23">
                  <c:v>10.182550925925927</c:v>
                </c:pt>
                <c:pt idx="24">
                  <c:v>10.306659722222223</c:v>
                </c:pt>
                <c:pt idx="25">
                  <c:v>10.426150462962964</c:v>
                </c:pt>
                <c:pt idx="26">
                  <c:v>10.541275462962963</c:v>
                </c:pt>
                <c:pt idx="27">
                  <c:v>10.652266203703704</c:v>
                </c:pt>
                <c:pt idx="28">
                  <c:v>10.759332175925927</c:v>
                </c:pt>
                <c:pt idx="29">
                  <c:v>10.862662037037037</c:v>
                </c:pt>
                <c:pt idx="30">
                  <c:v>10.962431712962962</c:v>
                </c:pt>
                <c:pt idx="31">
                  <c:v>11.058799768518519</c:v>
                </c:pt>
                <c:pt idx="32">
                  <c:v>11.151918981481481</c:v>
                </c:pt>
                <c:pt idx="33">
                  <c:v>11.241925925925926</c:v>
                </c:pt>
                <c:pt idx="34">
                  <c:v>11.328950231481482</c:v>
                </c:pt>
                <c:pt idx="35">
                  <c:v>11.413115740740741</c:v>
                </c:pt>
                <c:pt idx="36">
                  <c:v>11.494534722222223</c:v>
                </c:pt>
                <c:pt idx="37">
                  <c:v>11.573317129629629</c:v>
                </c:pt>
                <c:pt idx="38">
                  <c:v>11.649560185185186</c:v>
                </c:pt>
                <c:pt idx="39">
                  <c:v>11.723368055555556</c:v>
                </c:pt>
                <c:pt idx="40">
                  <c:v>11.794837962962964</c:v>
                </c:pt>
                <c:pt idx="41">
                  <c:v>11.864027777777778</c:v>
                </c:pt>
                <c:pt idx="42">
                  <c:v>11.931053240740741</c:v>
                </c:pt>
                <c:pt idx="43">
                  <c:v>11.995983796296295</c:v>
                </c:pt>
                <c:pt idx="44">
                  <c:v>12.058888888888889</c:v>
                </c:pt>
                <c:pt idx="45">
                  <c:v>12.119849537037037</c:v>
                </c:pt>
                <c:pt idx="46">
                  <c:v>12.178923611111111</c:v>
                </c:pt>
                <c:pt idx="47">
                  <c:v>12.236180555555556</c:v>
                </c:pt>
                <c:pt idx="48">
                  <c:v>12.291701388888889</c:v>
                </c:pt>
                <c:pt idx="49">
                  <c:v>12.345520833333333</c:v>
                </c:pt>
                <c:pt idx="50">
                  <c:v>12.397708333333334</c:v>
                </c:pt>
                <c:pt idx="51">
                  <c:v>12.448333333333334</c:v>
                </c:pt>
                <c:pt idx="52">
                  <c:v>12.497430555555555</c:v>
                </c:pt>
                <c:pt idx="53">
                  <c:v>12.545057870370371</c:v>
                </c:pt>
                <c:pt idx="54">
                  <c:v>12.591273148148149</c:v>
                </c:pt>
                <c:pt idx="55">
                  <c:v>12.636111111111111</c:v>
                </c:pt>
                <c:pt idx="56">
                  <c:v>12.67962962962963</c:v>
                </c:pt>
                <c:pt idx="57">
                  <c:v>12.721875000000001</c:v>
                </c:pt>
                <c:pt idx="58">
                  <c:v>12.76287037037037</c:v>
                </c:pt>
                <c:pt idx="59">
                  <c:v>12.802685185185185</c:v>
                </c:pt>
                <c:pt idx="60">
                  <c:v>12.841331018518519</c:v>
                </c:pt>
                <c:pt idx="61">
                  <c:v>12.878865740740741</c:v>
                </c:pt>
                <c:pt idx="62">
                  <c:v>12.915312500000001</c:v>
                </c:pt>
                <c:pt idx="63">
                  <c:v>12.950717592592593</c:v>
                </c:pt>
                <c:pt idx="64">
                  <c:v>12.98511574074074</c:v>
                </c:pt>
                <c:pt idx="65">
                  <c:v>13.018541666666666</c:v>
                </c:pt>
                <c:pt idx="66">
                  <c:v>13.051018518518518</c:v>
                </c:pt>
                <c:pt idx="67">
                  <c:v>13.082581018518519</c:v>
                </c:pt>
                <c:pt idx="68">
                  <c:v>13.113252314814815</c:v>
                </c:pt>
                <c:pt idx="69">
                  <c:v>13.14306712962963</c:v>
                </c:pt>
                <c:pt idx="70">
                  <c:v>13.172060185185185</c:v>
                </c:pt>
                <c:pt idx="71">
                  <c:v>13.200254629629629</c:v>
                </c:pt>
                <c:pt idx="72">
                  <c:v>13.227662037037037</c:v>
                </c:pt>
                <c:pt idx="73">
                  <c:v>13.254328703703704</c:v>
                </c:pt>
                <c:pt idx="74">
                  <c:v>13.28025462962963</c:v>
                </c:pt>
                <c:pt idx="75">
                  <c:v>13.305486111111112</c:v>
                </c:pt>
                <c:pt idx="76">
                  <c:v>13.330034722222223</c:v>
                </c:pt>
                <c:pt idx="77">
                  <c:v>13.353923611111112</c:v>
                </c:pt>
                <c:pt idx="78">
                  <c:v>13.377175925925926</c:v>
                </c:pt>
                <c:pt idx="79">
                  <c:v>13.399803240740741</c:v>
                </c:pt>
                <c:pt idx="80">
                  <c:v>13.421828703703703</c:v>
                </c:pt>
                <c:pt idx="81">
                  <c:v>13.443275462962964</c:v>
                </c:pt>
                <c:pt idx="82">
                  <c:v>13.464155092592593</c:v>
                </c:pt>
                <c:pt idx="83">
                  <c:v>13.484502314814815</c:v>
                </c:pt>
                <c:pt idx="84">
                  <c:v>13.504305555555556</c:v>
                </c:pt>
                <c:pt idx="85">
                  <c:v>13.52361111111111</c:v>
                </c:pt>
                <c:pt idx="86">
                  <c:v>13.542407407407408</c:v>
                </c:pt>
                <c:pt idx="87">
                  <c:v>13.560729166666667</c:v>
                </c:pt>
                <c:pt idx="88">
                  <c:v>13.578587962962963</c:v>
                </c:pt>
                <c:pt idx="89">
                  <c:v>13.595983796296297</c:v>
                </c:pt>
                <c:pt idx="90">
                  <c:v>13.612939814814816</c:v>
                </c:pt>
                <c:pt idx="91">
                  <c:v>13.629479166666666</c:v>
                </c:pt>
                <c:pt idx="92">
                  <c:v>13.645601851851852</c:v>
                </c:pt>
                <c:pt idx="93">
                  <c:v>13.661319444444445</c:v>
                </c:pt>
                <c:pt idx="94">
                  <c:v>13.676655092592593</c:v>
                </c:pt>
                <c:pt idx="95">
                  <c:v>13.691620370370371</c:v>
                </c:pt>
                <c:pt idx="96">
                  <c:v>13.706203703703704</c:v>
                </c:pt>
                <c:pt idx="97">
                  <c:v>13.72045138888889</c:v>
                </c:pt>
                <c:pt idx="98">
                  <c:v>13.734340277777777</c:v>
                </c:pt>
                <c:pt idx="99">
                  <c:v>13.747905092592593</c:v>
                </c:pt>
                <c:pt idx="100">
                  <c:v>13.76113425925926</c:v>
                </c:pt>
                <c:pt idx="101">
                  <c:v>13.774062499999999</c:v>
                </c:pt>
                <c:pt idx="102">
                  <c:v>13.786678240740741</c:v>
                </c:pt>
                <c:pt idx="103">
                  <c:v>13.798993055555556</c:v>
                </c:pt>
                <c:pt idx="104">
                  <c:v>13.811018518518518</c:v>
                </c:pt>
                <c:pt idx="105">
                  <c:v>13.822777777777778</c:v>
                </c:pt>
                <c:pt idx="106">
                  <c:v>13.834247685185185</c:v>
                </c:pt>
                <c:pt idx="107">
                  <c:v>13.845462962962962</c:v>
                </c:pt>
                <c:pt idx="108">
                  <c:v>13.856423611111111</c:v>
                </c:pt>
                <c:pt idx="109">
                  <c:v>13.86712962962963</c:v>
                </c:pt>
                <c:pt idx="110">
                  <c:v>13.877604166666666</c:v>
                </c:pt>
                <c:pt idx="111">
                  <c:v>13.887835648148148</c:v>
                </c:pt>
                <c:pt idx="112">
                  <c:v>13.897835648148147</c:v>
                </c:pt>
                <c:pt idx="113">
                  <c:v>13.907615740740741</c:v>
                </c:pt>
                <c:pt idx="114">
                  <c:v>13.917175925925926</c:v>
                </c:pt>
                <c:pt idx="115">
                  <c:v>13.926539351851853</c:v>
                </c:pt>
                <c:pt idx="116">
                  <c:v>13.935682870370371</c:v>
                </c:pt>
                <c:pt idx="117">
                  <c:v>13.944629629629629</c:v>
                </c:pt>
                <c:pt idx="118">
                  <c:v>13.953391203703704</c:v>
                </c:pt>
                <c:pt idx="119">
                  <c:v>13.961967592592593</c:v>
                </c:pt>
                <c:pt idx="120">
                  <c:v>13.970347222222221</c:v>
                </c:pt>
                <c:pt idx="121">
                  <c:v>13.978553240740741</c:v>
                </c:pt>
                <c:pt idx="122">
                  <c:v>13.986585648148148</c:v>
                </c:pt>
                <c:pt idx="123">
                  <c:v>13.994456018518518</c:v>
                </c:pt>
                <c:pt idx="124">
                  <c:v>14.002152777777777</c:v>
                </c:pt>
                <c:pt idx="125">
                  <c:v>14.009699074074074</c:v>
                </c:pt>
                <c:pt idx="126">
                  <c:v>14.017083333333334</c:v>
                </c:pt>
                <c:pt idx="127">
                  <c:v>14.02431712962963</c:v>
                </c:pt>
                <c:pt idx="128">
                  <c:v>14.031412037037038</c:v>
                </c:pt>
                <c:pt idx="129">
                  <c:v>14.038344907407408</c:v>
                </c:pt>
                <c:pt idx="130">
                  <c:v>14.045150462962964</c:v>
                </c:pt>
                <c:pt idx="131">
                  <c:v>14.051817129629629</c:v>
                </c:pt>
                <c:pt idx="132">
                  <c:v>14.058356481481482</c:v>
                </c:pt>
                <c:pt idx="133">
                  <c:v>14.064756944444444</c:v>
                </c:pt>
                <c:pt idx="134">
                  <c:v>14.071030092592592</c:v>
                </c:pt>
                <c:pt idx="135">
                  <c:v>14.077187500000001</c:v>
                </c:pt>
                <c:pt idx="136">
                  <c:v>14.083217592592593</c:v>
                </c:pt>
                <c:pt idx="137">
                  <c:v>14.089143518518519</c:v>
                </c:pt>
                <c:pt idx="138">
                  <c:v>14.094942129629629</c:v>
                </c:pt>
                <c:pt idx="139">
                  <c:v>14.100636574074073</c:v>
                </c:pt>
                <c:pt idx="140">
                  <c:v>14.106215277777778</c:v>
                </c:pt>
                <c:pt idx="141">
                  <c:v>14.111701388888889</c:v>
                </c:pt>
                <c:pt idx="142">
                  <c:v>14.117071759259259</c:v>
                </c:pt>
                <c:pt idx="143">
                  <c:v>14.122349537037037</c:v>
                </c:pt>
                <c:pt idx="144">
                  <c:v>14.127523148148148</c:v>
                </c:pt>
                <c:pt idx="145">
                  <c:v>14.132604166666667</c:v>
                </c:pt>
                <c:pt idx="146">
                  <c:v>14.137592592592593</c:v>
                </c:pt>
                <c:pt idx="147">
                  <c:v>14.142488425925926</c:v>
                </c:pt>
                <c:pt idx="148">
                  <c:v>14.147291666666666</c:v>
                </c:pt>
                <c:pt idx="149">
                  <c:v>14.152013888888888</c:v>
                </c:pt>
                <c:pt idx="150">
                  <c:v>14.156643518518518</c:v>
                </c:pt>
                <c:pt idx="151">
                  <c:v>14.161192129629629</c:v>
                </c:pt>
                <c:pt idx="152">
                  <c:v>14.165659722222221</c:v>
                </c:pt>
                <c:pt idx="153">
                  <c:v>14.170057870370371</c:v>
                </c:pt>
                <c:pt idx="154">
                  <c:v>14.174375</c:v>
                </c:pt>
                <c:pt idx="155">
                  <c:v>14.178611111111111</c:v>
                </c:pt>
                <c:pt idx="156">
                  <c:v>14.182777777777778</c:v>
                </c:pt>
                <c:pt idx="157">
                  <c:v>14.186863425925926</c:v>
                </c:pt>
                <c:pt idx="158">
                  <c:v>14.190879629629629</c:v>
                </c:pt>
                <c:pt idx="159">
                  <c:v>14.194837962962962</c:v>
                </c:pt>
                <c:pt idx="160">
                  <c:v>14.198726851851852</c:v>
                </c:pt>
                <c:pt idx="161">
                  <c:v>14.202546296296296</c:v>
                </c:pt>
                <c:pt idx="162">
                  <c:v>14.206296296296296</c:v>
                </c:pt>
                <c:pt idx="163">
                  <c:v>14.209988425925927</c:v>
                </c:pt>
                <c:pt idx="164">
                  <c:v>14.213611111111112</c:v>
                </c:pt>
                <c:pt idx="165">
                  <c:v>14.217175925925925</c:v>
                </c:pt>
                <c:pt idx="166">
                  <c:v>14.220694444444444</c:v>
                </c:pt>
                <c:pt idx="167">
                  <c:v>14.224143518518519</c:v>
                </c:pt>
                <c:pt idx="168">
                  <c:v>14.227534722222222</c:v>
                </c:pt>
                <c:pt idx="169">
                  <c:v>14.23087962962963</c:v>
                </c:pt>
                <c:pt idx="170">
                  <c:v>14.234166666666667</c:v>
                </c:pt>
                <c:pt idx="171">
                  <c:v>14.237395833333334</c:v>
                </c:pt>
                <c:pt idx="172">
                  <c:v>14.240578703703704</c:v>
                </c:pt>
                <c:pt idx="173">
                  <c:v>14.243703703703703</c:v>
                </c:pt>
                <c:pt idx="174">
                  <c:v>14.246782407407407</c:v>
                </c:pt>
                <c:pt idx="175">
                  <c:v>14.249814814814815</c:v>
                </c:pt>
                <c:pt idx="176">
                  <c:v>14.252800925925927</c:v>
                </c:pt>
                <c:pt idx="177">
                  <c:v>14.255740740740741</c:v>
                </c:pt>
                <c:pt idx="178">
                  <c:v>14.258622685185186</c:v>
                </c:pt>
                <c:pt idx="179">
                  <c:v>14.261469907407408</c:v>
                </c:pt>
                <c:pt idx="180">
                  <c:v>14.264270833333333</c:v>
                </c:pt>
                <c:pt idx="181">
                  <c:v>14.267025462962962</c:v>
                </c:pt>
                <c:pt idx="182">
                  <c:v>14.269745370370371</c:v>
                </c:pt>
                <c:pt idx="183">
                  <c:v>14.272418981481481</c:v>
                </c:pt>
                <c:pt idx="184">
                  <c:v>14.27505787037037</c:v>
                </c:pt>
                <c:pt idx="185">
                  <c:v>14.277650462962963</c:v>
                </c:pt>
                <c:pt idx="186">
                  <c:v>14.280208333333333</c:v>
                </c:pt>
                <c:pt idx="187">
                  <c:v>14.282719907407408</c:v>
                </c:pt>
                <c:pt idx="188">
                  <c:v>14.285196759259259</c:v>
                </c:pt>
                <c:pt idx="189">
                  <c:v>14.287638888888889</c:v>
                </c:pt>
                <c:pt idx="190">
                  <c:v>14.290046296296296</c:v>
                </c:pt>
                <c:pt idx="191">
                  <c:v>14.292418981481481</c:v>
                </c:pt>
                <c:pt idx="192">
                  <c:v>14.294756944444444</c:v>
                </c:pt>
                <c:pt idx="193">
                  <c:v>14.297060185185185</c:v>
                </c:pt>
                <c:pt idx="194">
                  <c:v>14.299328703703704</c:v>
                </c:pt>
                <c:pt idx="195">
                  <c:v>14.301562499999999</c:v>
                </c:pt>
                <c:pt idx="196">
                  <c:v>14.303773148148148</c:v>
                </c:pt>
                <c:pt idx="197">
                  <c:v>14.305937500000001</c:v>
                </c:pt>
                <c:pt idx="198">
                  <c:v>14.308078703703703</c:v>
                </c:pt>
                <c:pt idx="199">
                  <c:v>14.310196759259259</c:v>
                </c:pt>
                <c:pt idx="200">
                  <c:v>14.312280092592593</c:v>
                </c:pt>
              </c:numCache>
            </c:numRef>
          </c:yVal>
        </c:ser>
        <c:ser>
          <c:idx val="1"/>
          <c:order val="1"/>
          <c:tx>
            <c:v>90%</c:v>
          </c:tx>
          <c:spPr>
            <a:ln>
              <a:noFill/>
            </a:ln>
          </c:spPr>
          <c:marker>
            <c:symbol val="star"/>
            <c:size val="7"/>
            <c:spPr>
              <a:ln>
                <a:solidFill>
                  <a:srgbClr val="8064A2"/>
                </a:solidFill>
              </a:ln>
            </c:spPr>
          </c:marker>
          <c:xVal>
            <c:numRef>
              <c:f>Com_GW_1_5pc!$D$168</c:f>
              <c:numCache>
                <c:formatCode>0.0</c:formatCode>
                <c:ptCount val="1"/>
                <c:pt idx="0">
                  <c:v>8.3125</c:v>
                </c:pt>
              </c:numCache>
            </c:numRef>
          </c:xVal>
          <c:yVal>
            <c:numRef>
              <c:f>Com_GW_1_5pc!$F$168</c:f>
              <c:numCache>
                <c:formatCode>0.0</c:formatCode>
                <c:ptCount val="1"/>
                <c:pt idx="0">
                  <c:v>13.082581018518519</c:v>
                </c:pt>
              </c:numCache>
            </c:numRef>
          </c:yVal>
        </c:ser>
        <c:axId val="212456960"/>
        <c:axId val="212458880"/>
      </c:scatterChart>
      <c:valAx>
        <c:axId val="212456960"/>
        <c:scaling>
          <c:orientation val="minMax"/>
          <c:max val="1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layout/>
        </c:title>
        <c:numFmt formatCode="0.0" sourceLinked="1"/>
        <c:tickLblPos val="nextTo"/>
        <c:crossAx val="212458880"/>
        <c:crosses val="autoZero"/>
        <c:crossBetween val="midCat"/>
      </c:valAx>
      <c:valAx>
        <c:axId val="212458880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cfs at spring</a:t>
                </a:r>
              </a:p>
            </c:rich>
          </c:tx>
          <c:layout/>
        </c:title>
        <c:numFmt formatCode="0.0" sourceLinked="1"/>
        <c:tickLblPos val="nextTo"/>
        <c:crossAx val="212456960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tx>
            <c:strRef>
              <c:f>Com_GW_1_7pc!$A$101</c:f>
              <c:strCache>
                <c:ptCount val="1"/>
                <c:pt idx="0">
                  <c:v>RANGEN</c:v>
                </c:pt>
              </c:strCache>
            </c:strRef>
          </c:tx>
          <c:marker>
            <c:symbol val="none"/>
          </c:marker>
          <c:xVal>
            <c:numRef>
              <c:f>Com_GW_1_7pc!$D$101:$D$301</c:f>
              <c:numCache>
                <c:formatCode>0.0</c:formatCode>
                <c:ptCount val="201"/>
                <c:pt idx="0">
                  <c:v>0</c:v>
                </c:pt>
                <c:pt idx="1">
                  <c:v>6.25E-2</c:v>
                </c:pt>
                <c:pt idx="2">
                  <c:v>0.1875</c:v>
                </c:pt>
                <c:pt idx="3">
                  <c:v>0.3125</c:v>
                </c:pt>
                <c:pt idx="4">
                  <c:v>0.4375</c:v>
                </c:pt>
                <c:pt idx="5">
                  <c:v>0.5625</c:v>
                </c:pt>
                <c:pt idx="6">
                  <c:v>0.6875</c:v>
                </c:pt>
                <c:pt idx="7">
                  <c:v>0.8125</c:v>
                </c:pt>
                <c:pt idx="8">
                  <c:v>0.9375</c:v>
                </c:pt>
                <c:pt idx="9">
                  <c:v>1.0625</c:v>
                </c:pt>
                <c:pt idx="10">
                  <c:v>1.1875</c:v>
                </c:pt>
                <c:pt idx="11">
                  <c:v>1.3125</c:v>
                </c:pt>
                <c:pt idx="12">
                  <c:v>1.4375</c:v>
                </c:pt>
                <c:pt idx="13">
                  <c:v>1.5625</c:v>
                </c:pt>
                <c:pt idx="14">
                  <c:v>1.6875</c:v>
                </c:pt>
                <c:pt idx="15">
                  <c:v>1.8125</c:v>
                </c:pt>
                <c:pt idx="16">
                  <c:v>1.9375</c:v>
                </c:pt>
                <c:pt idx="17">
                  <c:v>2.0625</c:v>
                </c:pt>
                <c:pt idx="18">
                  <c:v>2.1875</c:v>
                </c:pt>
                <c:pt idx="19">
                  <c:v>2.3125</c:v>
                </c:pt>
                <c:pt idx="20">
                  <c:v>2.4375</c:v>
                </c:pt>
                <c:pt idx="21">
                  <c:v>2.5625</c:v>
                </c:pt>
                <c:pt idx="22">
                  <c:v>2.6875</c:v>
                </c:pt>
                <c:pt idx="23">
                  <c:v>2.8125</c:v>
                </c:pt>
                <c:pt idx="24">
                  <c:v>2.9375</c:v>
                </c:pt>
                <c:pt idx="25">
                  <c:v>3.0625</c:v>
                </c:pt>
                <c:pt idx="26">
                  <c:v>3.1875</c:v>
                </c:pt>
                <c:pt idx="27">
                  <c:v>3.3125</c:v>
                </c:pt>
                <c:pt idx="28">
                  <c:v>3.4375</c:v>
                </c:pt>
                <c:pt idx="29">
                  <c:v>3.5625</c:v>
                </c:pt>
                <c:pt idx="30">
                  <c:v>3.6875</c:v>
                </c:pt>
                <c:pt idx="31">
                  <c:v>3.8125</c:v>
                </c:pt>
                <c:pt idx="32">
                  <c:v>3.9375</c:v>
                </c:pt>
                <c:pt idx="33">
                  <c:v>4.0625</c:v>
                </c:pt>
                <c:pt idx="34">
                  <c:v>4.1875</c:v>
                </c:pt>
                <c:pt idx="35">
                  <c:v>4.3125</c:v>
                </c:pt>
                <c:pt idx="36">
                  <c:v>4.4375</c:v>
                </c:pt>
                <c:pt idx="37">
                  <c:v>4.5625</c:v>
                </c:pt>
                <c:pt idx="38">
                  <c:v>4.6875</c:v>
                </c:pt>
                <c:pt idx="39">
                  <c:v>4.8125</c:v>
                </c:pt>
                <c:pt idx="40">
                  <c:v>4.9375</c:v>
                </c:pt>
                <c:pt idx="41">
                  <c:v>5.0625</c:v>
                </c:pt>
                <c:pt idx="42">
                  <c:v>5.1875</c:v>
                </c:pt>
                <c:pt idx="43">
                  <c:v>5.3125</c:v>
                </c:pt>
                <c:pt idx="44">
                  <c:v>5.4375</c:v>
                </c:pt>
                <c:pt idx="45">
                  <c:v>5.5625</c:v>
                </c:pt>
                <c:pt idx="46">
                  <c:v>5.6875</c:v>
                </c:pt>
                <c:pt idx="47">
                  <c:v>5.8125</c:v>
                </c:pt>
                <c:pt idx="48">
                  <c:v>5.9375</c:v>
                </c:pt>
                <c:pt idx="49">
                  <c:v>6.0625</c:v>
                </c:pt>
                <c:pt idx="50">
                  <c:v>6.1875</c:v>
                </c:pt>
                <c:pt idx="51">
                  <c:v>6.3125</c:v>
                </c:pt>
                <c:pt idx="52">
                  <c:v>6.4375</c:v>
                </c:pt>
                <c:pt idx="53">
                  <c:v>6.5625</c:v>
                </c:pt>
                <c:pt idx="54">
                  <c:v>6.6875</c:v>
                </c:pt>
                <c:pt idx="55">
                  <c:v>6.8125</c:v>
                </c:pt>
                <c:pt idx="56">
                  <c:v>6.9375</c:v>
                </c:pt>
                <c:pt idx="57">
                  <c:v>7.0625</c:v>
                </c:pt>
                <c:pt idx="58">
                  <c:v>7.1875</c:v>
                </c:pt>
                <c:pt idx="59">
                  <c:v>7.3125</c:v>
                </c:pt>
                <c:pt idx="60">
                  <c:v>7.4375</c:v>
                </c:pt>
                <c:pt idx="61">
                  <c:v>7.5625</c:v>
                </c:pt>
                <c:pt idx="62">
                  <c:v>7.6875</c:v>
                </c:pt>
                <c:pt idx="63">
                  <c:v>7.8125</c:v>
                </c:pt>
                <c:pt idx="64">
                  <c:v>7.9375</c:v>
                </c:pt>
                <c:pt idx="65">
                  <c:v>8.0625</c:v>
                </c:pt>
                <c:pt idx="66">
                  <c:v>8.1875</c:v>
                </c:pt>
                <c:pt idx="67">
                  <c:v>8.3125</c:v>
                </c:pt>
                <c:pt idx="68">
                  <c:v>8.4375</c:v>
                </c:pt>
                <c:pt idx="69">
                  <c:v>8.5625</c:v>
                </c:pt>
                <c:pt idx="70">
                  <c:v>8.6875</c:v>
                </c:pt>
                <c:pt idx="71">
                  <c:v>8.8125</c:v>
                </c:pt>
                <c:pt idx="72">
                  <c:v>8.9375</c:v>
                </c:pt>
                <c:pt idx="73">
                  <c:v>9.0625</c:v>
                </c:pt>
                <c:pt idx="74">
                  <c:v>9.1875</c:v>
                </c:pt>
                <c:pt idx="75">
                  <c:v>9.3125</c:v>
                </c:pt>
                <c:pt idx="76">
                  <c:v>9.4375</c:v>
                </c:pt>
                <c:pt idx="77">
                  <c:v>9.5625</c:v>
                </c:pt>
                <c:pt idx="78">
                  <c:v>9.6875</c:v>
                </c:pt>
                <c:pt idx="79">
                  <c:v>9.8125</c:v>
                </c:pt>
                <c:pt idx="80">
                  <c:v>9.9375</c:v>
                </c:pt>
                <c:pt idx="81">
                  <c:v>10.0625</c:v>
                </c:pt>
                <c:pt idx="82">
                  <c:v>10.1875</c:v>
                </c:pt>
                <c:pt idx="83">
                  <c:v>10.3125</c:v>
                </c:pt>
                <c:pt idx="84">
                  <c:v>10.4375</c:v>
                </c:pt>
                <c:pt idx="85">
                  <c:v>10.5625</c:v>
                </c:pt>
                <c:pt idx="86">
                  <c:v>10.6875</c:v>
                </c:pt>
                <c:pt idx="87">
                  <c:v>10.8125</c:v>
                </c:pt>
                <c:pt idx="88">
                  <c:v>10.9375</c:v>
                </c:pt>
                <c:pt idx="89">
                  <c:v>11.0625</c:v>
                </c:pt>
                <c:pt idx="90">
                  <c:v>11.1875</c:v>
                </c:pt>
                <c:pt idx="91">
                  <c:v>11.3125</c:v>
                </c:pt>
                <c:pt idx="92">
                  <c:v>11.4375</c:v>
                </c:pt>
                <c:pt idx="93">
                  <c:v>11.5625</c:v>
                </c:pt>
                <c:pt idx="94">
                  <c:v>11.6875</c:v>
                </c:pt>
                <c:pt idx="95">
                  <c:v>11.8125</c:v>
                </c:pt>
                <c:pt idx="96">
                  <c:v>11.9375</c:v>
                </c:pt>
                <c:pt idx="97">
                  <c:v>12.0625</c:v>
                </c:pt>
                <c:pt idx="98">
                  <c:v>12.1875</c:v>
                </c:pt>
                <c:pt idx="99">
                  <c:v>12.3125</c:v>
                </c:pt>
                <c:pt idx="100">
                  <c:v>12.4375</c:v>
                </c:pt>
                <c:pt idx="101">
                  <c:v>12.5625</c:v>
                </c:pt>
                <c:pt idx="102">
                  <c:v>12.6875</c:v>
                </c:pt>
                <c:pt idx="103">
                  <c:v>12.8125</c:v>
                </c:pt>
                <c:pt idx="104">
                  <c:v>12.9375</c:v>
                </c:pt>
                <c:pt idx="105">
                  <c:v>13.0625</c:v>
                </c:pt>
                <c:pt idx="106">
                  <c:v>13.1875</c:v>
                </c:pt>
                <c:pt idx="107">
                  <c:v>13.3125</c:v>
                </c:pt>
                <c:pt idx="108">
                  <c:v>13.4375</c:v>
                </c:pt>
                <c:pt idx="109">
                  <c:v>13.5625</c:v>
                </c:pt>
                <c:pt idx="110">
                  <c:v>13.6875</c:v>
                </c:pt>
                <c:pt idx="111">
                  <c:v>13.8125</c:v>
                </c:pt>
                <c:pt idx="112">
                  <c:v>13.9375</c:v>
                </c:pt>
                <c:pt idx="113">
                  <c:v>14.0625</c:v>
                </c:pt>
                <c:pt idx="114">
                  <c:v>14.1875</c:v>
                </c:pt>
                <c:pt idx="115">
                  <c:v>14.3125</c:v>
                </c:pt>
                <c:pt idx="116">
                  <c:v>14.4375</c:v>
                </c:pt>
                <c:pt idx="117">
                  <c:v>14.5625</c:v>
                </c:pt>
                <c:pt idx="118">
                  <c:v>14.6875</c:v>
                </c:pt>
                <c:pt idx="119">
                  <c:v>14.8125</c:v>
                </c:pt>
                <c:pt idx="120">
                  <c:v>14.9375</c:v>
                </c:pt>
                <c:pt idx="121">
                  <c:v>15.0625</c:v>
                </c:pt>
                <c:pt idx="122">
                  <c:v>15.1875</c:v>
                </c:pt>
                <c:pt idx="123">
                  <c:v>15.3125</c:v>
                </c:pt>
                <c:pt idx="124">
                  <c:v>15.4375</c:v>
                </c:pt>
                <c:pt idx="125">
                  <c:v>15.5625</c:v>
                </c:pt>
                <c:pt idx="126">
                  <c:v>15.6875</c:v>
                </c:pt>
                <c:pt idx="127">
                  <c:v>15.8125</c:v>
                </c:pt>
                <c:pt idx="128">
                  <c:v>15.9375</c:v>
                </c:pt>
                <c:pt idx="129">
                  <c:v>16.0625</c:v>
                </c:pt>
                <c:pt idx="130">
                  <c:v>16.1875</c:v>
                </c:pt>
                <c:pt idx="131">
                  <c:v>16.3125</c:v>
                </c:pt>
                <c:pt idx="132">
                  <c:v>16.4375</c:v>
                </c:pt>
                <c:pt idx="133">
                  <c:v>16.5625</c:v>
                </c:pt>
                <c:pt idx="134">
                  <c:v>16.6875</c:v>
                </c:pt>
                <c:pt idx="135">
                  <c:v>16.8125</c:v>
                </c:pt>
                <c:pt idx="136">
                  <c:v>16.9375</c:v>
                </c:pt>
                <c:pt idx="137">
                  <c:v>17.0625</c:v>
                </c:pt>
                <c:pt idx="138">
                  <c:v>17.1875</c:v>
                </c:pt>
                <c:pt idx="139">
                  <c:v>17.3125</c:v>
                </c:pt>
                <c:pt idx="140">
                  <c:v>17.4375</c:v>
                </c:pt>
                <c:pt idx="141">
                  <c:v>17.5625</c:v>
                </c:pt>
                <c:pt idx="142">
                  <c:v>17.6875</c:v>
                </c:pt>
                <c:pt idx="143">
                  <c:v>17.8125</c:v>
                </c:pt>
                <c:pt idx="144">
                  <c:v>17.9375</c:v>
                </c:pt>
                <c:pt idx="145">
                  <c:v>18.0625</c:v>
                </c:pt>
                <c:pt idx="146">
                  <c:v>18.1875</c:v>
                </c:pt>
                <c:pt idx="147">
                  <c:v>18.3125</c:v>
                </c:pt>
                <c:pt idx="148">
                  <c:v>18.4375</c:v>
                </c:pt>
                <c:pt idx="149">
                  <c:v>18.5625</c:v>
                </c:pt>
                <c:pt idx="150">
                  <c:v>18.6875</c:v>
                </c:pt>
                <c:pt idx="151">
                  <c:v>18.8125</c:v>
                </c:pt>
                <c:pt idx="152">
                  <c:v>18.9375</c:v>
                </c:pt>
                <c:pt idx="153">
                  <c:v>19.0625</c:v>
                </c:pt>
                <c:pt idx="154">
                  <c:v>19.1875</c:v>
                </c:pt>
                <c:pt idx="155">
                  <c:v>19.3125</c:v>
                </c:pt>
                <c:pt idx="156">
                  <c:v>19.4375</c:v>
                </c:pt>
                <c:pt idx="157">
                  <c:v>19.5625</c:v>
                </c:pt>
                <c:pt idx="158">
                  <c:v>19.6875</c:v>
                </c:pt>
                <c:pt idx="159">
                  <c:v>19.8125</c:v>
                </c:pt>
                <c:pt idx="160">
                  <c:v>19.9375</c:v>
                </c:pt>
                <c:pt idx="161">
                  <c:v>20.0625</c:v>
                </c:pt>
                <c:pt idx="162">
                  <c:v>20.1875</c:v>
                </c:pt>
                <c:pt idx="163">
                  <c:v>20.3125</c:v>
                </c:pt>
                <c:pt idx="164">
                  <c:v>20.4375</c:v>
                </c:pt>
                <c:pt idx="165">
                  <c:v>20.5625</c:v>
                </c:pt>
                <c:pt idx="166">
                  <c:v>20.6875</c:v>
                </c:pt>
                <c:pt idx="167">
                  <c:v>20.8125</c:v>
                </c:pt>
                <c:pt idx="168">
                  <c:v>20.9375</c:v>
                </c:pt>
                <c:pt idx="169">
                  <c:v>21.0625</c:v>
                </c:pt>
                <c:pt idx="170">
                  <c:v>21.1875</c:v>
                </c:pt>
                <c:pt idx="171">
                  <c:v>21.3125</c:v>
                </c:pt>
                <c:pt idx="172">
                  <c:v>21.4375</c:v>
                </c:pt>
                <c:pt idx="173">
                  <c:v>21.5625</c:v>
                </c:pt>
                <c:pt idx="174">
                  <c:v>21.6875</c:v>
                </c:pt>
                <c:pt idx="175">
                  <c:v>21.8125</c:v>
                </c:pt>
                <c:pt idx="176">
                  <c:v>21.9375</c:v>
                </c:pt>
                <c:pt idx="177">
                  <c:v>22.0625</c:v>
                </c:pt>
                <c:pt idx="178">
                  <c:v>22.1875</c:v>
                </c:pt>
                <c:pt idx="179">
                  <c:v>22.3125</c:v>
                </c:pt>
                <c:pt idx="180">
                  <c:v>22.4375</c:v>
                </c:pt>
                <c:pt idx="181">
                  <c:v>22.5625</c:v>
                </c:pt>
                <c:pt idx="182">
                  <c:v>22.6875</c:v>
                </c:pt>
                <c:pt idx="183">
                  <c:v>22.8125</c:v>
                </c:pt>
                <c:pt idx="184">
                  <c:v>22.9375</c:v>
                </c:pt>
                <c:pt idx="185">
                  <c:v>23.0625</c:v>
                </c:pt>
                <c:pt idx="186">
                  <c:v>23.1875</c:v>
                </c:pt>
                <c:pt idx="187">
                  <c:v>23.3125</c:v>
                </c:pt>
                <c:pt idx="188">
                  <c:v>23.4375</c:v>
                </c:pt>
                <c:pt idx="189">
                  <c:v>23.5625</c:v>
                </c:pt>
                <c:pt idx="190">
                  <c:v>23.6875</c:v>
                </c:pt>
                <c:pt idx="191">
                  <c:v>23.8125</c:v>
                </c:pt>
                <c:pt idx="192">
                  <c:v>23.9375</c:v>
                </c:pt>
                <c:pt idx="193">
                  <c:v>24.0625</c:v>
                </c:pt>
                <c:pt idx="194">
                  <c:v>24.1875</c:v>
                </c:pt>
                <c:pt idx="195">
                  <c:v>24.3125</c:v>
                </c:pt>
                <c:pt idx="196">
                  <c:v>24.4375</c:v>
                </c:pt>
                <c:pt idx="197">
                  <c:v>24.5625</c:v>
                </c:pt>
                <c:pt idx="198">
                  <c:v>24.6875</c:v>
                </c:pt>
                <c:pt idx="199">
                  <c:v>24.8125</c:v>
                </c:pt>
                <c:pt idx="200">
                  <c:v>24.9375</c:v>
                </c:pt>
              </c:numCache>
            </c:numRef>
          </c:xVal>
          <c:yVal>
            <c:numRef>
              <c:f>Com_GW_1_7pc!$F$101:$F$301</c:f>
              <c:numCache>
                <c:formatCode>0.0</c:formatCode>
                <c:ptCount val="201"/>
                <c:pt idx="0">
                  <c:v>0</c:v>
                </c:pt>
                <c:pt idx="1">
                  <c:v>2.5990752314814816</c:v>
                </c:pt>
                <c:pt idx="2">
                  <c:v>4.0527430555555553</c:v>
                </c:pt>
                <c:pt idx="3">
                  <c:v>4.9775810185185181</c:v>
                </c:pt>
                <c:pt idx="4">
                  <c:v>5.6210763888888886</c:v>
                </c:pt>
                <c:pt idx="5">
                  <c:v>6.100797453703704</c:v>
                </c:pt>
                <c:pt idx="6">
                  <c:v>6.4780914351851848</c:v>
                </c:pt>
                <c:pt idx="7">
                  <c:v>6.7874930555555562</c:v>
                </c:pt>
                <c:pt idx="8">
                  <c:v>7.0496967592592599</c:v>
                </c:pt>
                <c:pt idx="9">
                  <c:v>7.2777476851851857</c:v>
                </c:pt>
                <c:pt idx="10">
                  <c:v>7.4802245370370377</c:v>
                </c:pt>
                <c:pt idx="11">
                  <c:v>7.6629606481481485</c:v>
                </c:pt>
                <c:pt idx="12">
                  <c:v>7.8300474537037035</c:v>
                </c:pt>
                <c:pt idx="13">
                  <c:v>7.9844305555555559</c:v>
                </c:pt>
                <c:pt idx="14">
                  <c:v>8.1282766203703698</c:v>
                </c:pt>
                <c:pt idx="15">
                  <c:v>8.2632152777777783</c:v>
                </c:pt>
                <c:pt idx="16">
                  <c:v>8.3904930555555559</c:v>
                </c:pt>
                <c:pt idx="17">
                  <c:v>8.5110810185185191</c:v>
                </c:pt>
                <c:pt idx="18">
                  <c:v>8.6257488425925928</c:v>
                </c:pt>
                <c:pt idx="19">
                  <c:v>8.7351111111111113</c:v>
                </c:pt>
                <c:pt idx="20">
                  <c:v>8.8396712962962969</c:v>
                </c:pt>
                <c:pt idx="21">
                  <c:v>8.9398425925925924</c:v>
                </c:pt>
                <c:pt idx="22">
                  <c:v>9.0359710648148148</c:v>
                </c:pt>
                <c:pt idx="23">
                  <c:v>9.1283495370370371</c:v>
                </c:pt>
                <c:pt idx="24">
                  <c:v>9.2172280092592587</c:v>
                </c:pt>
                <c:pt idx="25">
                  <c:v>9.3028229166666669</c:v>
                </c:pt>
                <c:pt idx="26">
                  <c:v>9.3853229166666665</c:v>
                </c:pt>
                <c:pt idx="27">
                  <c:v>9.4648969907407405</c:v>
                </c:pt>
                <c:pt idx="28">
                  <c:v>9.5416932870370381</c:v>
                </c:pt>
                <c:pt idx="29">
                  <c:v>9.6158472222222215</c:v>
                </c:pt>
                <c:pt idx="30">
                  <c:v>9.6874814814814822</c:v>
                </c:pt>
                <c:pt idx="31">
                  <c:v>9.7567060185185195</c:v>
                </c:pt>
                <c:pt idx="32">
                  <c:v>9.8236249999999998</c:v>
                </c:pt>
                <c:pt idx="33">
                  <c:v>9.8883321759259264</c:v>
                </c:pt>
                <c:pt idx="34">
                  <c:v>9.9509178240740752</c:v>
                </c:pt>
                <c:pt idx="35">
                  <c:v>10.011465277777777</c:v>
                </c:pt>
                <c:pt idx="36">
                  <c:v>10.070050925925926</c:v>
                </c:pt>
                <c:pt idx="37">
                  <c:v>10.126749999999999</c:v>
                </c:pt>
                <c:pt idx="38">
                  <c:v>10.181633101851851</c:v>
                </c:pt>
                <c:pt idx="39">
                  <c:v>10.234766203703705</c:v>
                </c:pt>
                <c:pt idx="40">
                  <c:v>10.286211805555554</c:v>
                </c:pt>
                <c:pt idx="41">
                  <c:v>10.33603125</c:v>
                </c:pt>
                <c:pt idx="42">
                  <c:v>10.384282407407408</c:v>
                </c:pt>
                <c:pt idx="43">
                  <c:v>10.431019675925926</c:v>
                </c:pt>
                <c:pt idx="44">
                  <c:v>10.476295138888888</c:v>
                </c:pt>
                <c:pt idx="45">
                  <c:v>10.52016087962963</c:v>
                </c:pt>
                <c:pt idx="46">
                  <c:v>10.56266550925926</c:v>
                </c:pt>
                <c:pt idx="47">
                  <c:v>10.603856481481481</c:v>
                </c:pt>
                <c:pt idx="48">
                  <c:v>10.643776620370371</c:v>
                </c:pt>
                <c:pt idx="49">
                  <c:v>10.682472222222222</c:v>
                </c:pt>
                <c:pt idx="50">
                  <c:v>10.719981481481481</c:v>
                </c:pt>
                <c:pt idx="51">
                  <c:v>10.756347222222223</c:v>
                </c:pt>
                <c:pt idx="52">
                  <c:v>10.791607638888889</c:v>
                </c:pt>
                <c:pt idx="53">
                  <c:v>10.825800925925925</c:v>
                </c:pt>
                <c:pt idx="54">
                  <c:v>10.858959490740741</c:v>
                </c:pt>
                <c:pt idx="55">
                  <c:v>10.891121527777779</c:v>
                </c:pt>
                <c:pt idx="56">
                  <c:v>10.922320601851851</c:v>
                </c:pt>
                <c:pt idx="57">
                  <c:v>10.952589120370369</c:v>
                </c:pt>
                <c:pt idx="58">
                  <c:v>10.981954861111111</c:v>
                </c:pt>
                <c:pt idx="59">
                  <c:v>11.010450231481482</c:v>
                </c:pt>
                <c:pt idx="60">
                  <c:v>11.03810300925926</c:v>
                </c:pt>
                <c:pt idx="61">
                  <c:v>11.064943287037037</c:v>
                </c:pt>
                <c:pt idx="62">
                  <c:v>11.09099537037037</c:v>
                </c:pt>
                <c:pt idx="63">
                  <c:v>11.116287037037036</c:v>
                </c:pt>
                <c:pt idx="64">
                  <c:v>11.140842592592593</c:v>
                </c:pt>
                <c:pt idx="65">
                  <c:v>11.164686342592592</c:v>
                </c:pt>
                <c:pt idx="66">
                  <c:v>11.187842592592592</c:v>
                </c:pt>
                <c:pt idx="67">
                  <c:v>11.210332175925926</c:v>
                </c:pt>
                <c:pt idx="68">
                  <c:v>11.232177083333333</c:v>
                </c:pt>
                <c:pt idx="69">
                  <c:v>11.253400462962963</c:v>
                </c:pt>
                <c:pt idx="70">
                  <c:v>11.27402199074074</c:v>
                </c:pt>
                <c:pt idx="71">
                  <c:v>11.294060185185186</c:v>
                </c:pt>
                <c:pt idx="72">
                  <c:v>11.313534722222222</c:v>
                </c:pt>
                <c:pt idx="73">
                  <c:v>11.332462962962964</c:v>
                </c:pt>
                <c:pt idx="74">
                  <c:v>11.350862268518519</c:v>
                </c:pt>
                <c:pt idx="75">
                  <c:v>11.368751157407408</c:v>
                </c:pt>
                <c:pt idx="76">
                  <c:v>11.386145833333334</c:v>
                </c:pt>
                <c:pt idx="77">
                  <c:v>11.403062499999999</c:v>
                </c:pt>
                <c:pt idx="78">
                  <c:v>11.419511574074075</c:v>
                </c:pt>
                <c:pt idx="79">
                  <c:v>11.43551388888889</c:v>
                </c:pt>
                <c:pt idx="80">
                  <c:v>11.45108449074074</c:v>
                </c:pt>
                <c:pt idx="81">
                  <c:v>11.466234953703703</c:v>
                </c:pt>
                <c:pt idx="82">
                  <c:v>11.480976851851851</c:v>
                </c:pt>
                <c:pt idx="83">
                  <c:v>11.49532523148148</c:v>
                </c:pt>
                <c:pt idx="84">
                  <c:v>11.509291666666668</c:v>
                </c:pt>
                <c:pt idx="85">
                  <c:v>11.522888888888888</c:v>
                </c:pt>
                <c:pt idx="86">
                  <c:v>11.536126157407407</c:v>
                </c:pt>
                <c:pt idx="87">
                  <c:v>11.54901736111111</c:v>
                </c:pt>
                <c:pt idx="88">
                  <c:v>11.561572916666666</c:v>
                </c:pt>
                <c:pt idx="89">
                  <c:v>11.573800925925926</c:v>
                </c:pt>
                <c:pt idx="90">
                  <c:v>11.585717592592593</c:v>
                </c:pt>
                <c:pt idx="91">
                  <c:v>11.597314814814816</c:v>
                </c:pt>
                <c:pt idx="92">
                  <c:v>11.60863425925926</c:v>
                </c:pt>
                <c:pt idx="93">
                  <c:v>11.619652777777778</c:v>
                </c:pt>
                <c:pt idx="94">
                  <c:v>11.630393518518519</c:v>
                </c:pt>
                <c:pt idx="95">
                  <c:v>11.640868055555556</c:v>
                </c:pt>
                <c:pt idx="96">
                  <c:v>11.651087962962963</c:v>
                </c:pt>
                <c:pt idx="97">
                  <c:v>11.661041666666666</c:v>
                </c:pt>
                <c:pt idx="98">
                  <c:v>11.670752314814814</c:v>
                </c:pt>
                <c:pt idx="99">
                  <c:v>11.680231481481481</c:v>
                </c:pt>
                <c:pt idx="100">
                  <c:v>11.689467592592592</c:v>
                </c:pt>
                <c:pt idx="101">
                  <c:v>11.698483796296296</c:v>
                </c:pt>
                <c:pt idx="102">
                  <c:v>11.707280092592592</c:v>
                </c:pt>
                <c:pt idx="103">
                  <c:v>11.715868055555555</c:v>
                </c:pt>
                <c:pt idx="104">
                  <c:v>11.724247685185185</c:v>
                </c:pt>
                <c:pt idx="105">
                  <c:v>11.732430555555556</c:v>
                </c:pt>
                <c:pt idx="106">
                  <c:v>11.740416666666667</c:v>
                </c:pt>
                <c:pt idx="107">
                  <c:v>11.748217592592592</c:v>
                </c:pt>
                <c:pt idx="108">
                  <c:v>11.755833333333333</c:v>
                </c:pt>
                <c:pt idx="109">
                  <c:v>11.763275462962962</c:v>
                </c:pt>
                <c:pt idx="110">
                  <c:v>11.770543981481481</c:v>
                </c:pt>
                <c:pt idx="111">
                  <c:v>11.777650462962963</c:v>
                </c:pt>
                <c:pt idx="112">
                  <c:v>11.784583333333334</c:v>
                </c:pt>
                <c:pt idx="113">
                  <c:v>11.791365740740741</c:v>
                </c:pt>
                <c:pt idx="114">
                  <c:v>11.797997685185186</c:v>
                </c:pt>
                <c:pt idx="115">
                  <c:v>11.804467592592593</c:v>
                </c:pt>
                <c:pt idx="116">
                  <c:v>11.810810185185185</c:v>
                </c:pt>
                <c:pt idx="117">
                  <c:v>11.817002314814815</c:v>
                </c:pt>
                <c:pt idx="118">
                  <c:v>11.823055555555555</c:v>
                </c:pt>
                <c:pt idx="119">
                  <c:v>11.828981481481481</c:v>
                </c:pt>
                <c:pt idx="120">
                  <c:v>11.834780092592593</c:v>
                </c:pt>
                <c:pt idx="121">
                  <c:v>11.840451388888889</c:v>
                </c:pt>
                <c:pt idx="122">
                  <c:v>11.845995370370371</c:v>
                </c:pt>
                <c:pt idx="123">
                  <c:v>11.851423611111111</c:v>
                </c:pt>
                <c:pt idx="124">
                  <c:v>11.856736111111111</c:v>
                </c:pt>
                <c:pt idx="125">
                  <c:v>11.861944444444445</c:v>
                </c:pt>
                <c:pt idx="126">
                  <c:v>11.867037037037036</c:v>
                </c:pt>
                <c:pt idx="127">
                  <c:v>11.872025462962963</c:v>
                </c:pt>
                <c:pt idx="128">
                  <c:v>11.876898148148149</c:v>
                </c:pt>
                <c:pt idx="129">
                  <c:v>11.881689814814814</c:v>
                </c:pt>
                <c:pt idx="130">
                  <c:v>11.886365740740741</c:v>
                </c:pt>
                <c:pt idx="131">
                  <c:v>11.890960648148148</c:v>
                </c:pt>
                <c:pt idx="132">
                  <c:v>11.895451388888889</c:v>
                </c:pt>
                <c:pt idx="133">
                  <c:v>11.899849537037037</c:v>
                </c:pt>
                <c:pt idx="134">
                  <c:v>11.904166666666667</c:v>
                </c:pt>
                <c:pt idx="135">
                  <c:v>11.908402777777777</c:v>
                </c:pt>
                <c:pt idx="136">
                  <c:v>11.912546296296297</c:v>
                </c:pt>
                <c:pt idx="137">
                  <c:v>11.916608796296297</c:v>
                </c:pt>
                <c:pt idx="138">
                  <c:v>11.920590277777778</c:v>
                </c:pt>
                <c:pt idx="139">
                  <c:v>11.924502314814815</c:v>
                </c:pt>
                <c:pt idx="140">
                  <c:v>11.928333333333333</c:v>
                </c:pt>
                <c:pt idx="141">
                  <c:v>11.932094907407407</c:v>
                </c:pt>
                <c:pt idx="142">
                  <c:v>11.935775462962964</c:v>
                </c:pt>
                <c:pt idx="143">
                  <c:v>11.939398148148149</c:v>
                </c:pt>
                <c:pt idx="144">
                  <c:v>11.942939814814816</c:v>
                </c:pt>
                <c:pt idx="145">
                  <c:v>11.946423611111111</c:v>
                </c:pt>
                <c:pt idx="146">
                  <c:v>11.949837962962963</c:v>
                </c:pt>
                <c:pt idx="147">
                  <c:v>11.953194444444444</c:v>
                </c:pt>
                <c:pt idx="148">
                  <c:v>11.956481481481481</c:v>
                </c:pt>
                <c:pt idx="149">
                  <c:v>11.959710648148148</c:v>
                </c:pt>
                <c:pt idx="150">
                  <c:v>11.962893518518518</c:v>
                </c:pt>
                <c:pt idx="151">
                  <c:v>11.966006944444445</c:v>
                </c:pt>
                <c:pt idx="152">
                  <c:v>11.9690625</c:v>
                </c:pt>
                <c:pt idx="153">
                  <c:v>11.972060185185185</c:v>
                </c:pt>
                <c:pt idx="154">
                  <c:v>11.975023148148148</c:v>
                </c:pt>
                <c:pt idx="155">
                  <c:v>11.977916666666667</c:v>
                </c:pt>
                <c:pt idx="156">
                  <c:v>11.980763888888889</c:v>
                </c:pt>
                <c:pt idx="157">
                  <c:v>11.983564814814814</c:v>
                </c:pt>
                <c:pt idx="158">
                  <c:v>11.98630787037037</c:v>
                </c:pt>
                <c:pt idx="159">
                  <c:v>11.98900462962963</c:v>
                </c:pt>
                <c:pt idx="160">
                  <c:v>11.991666666666667</c:v>
                </c:pt>
                <c:pt idx="161">
                  <c:v>11.994270833333333</c:v>
                </c:pt>
                <c:pt idx="162">
                  <c:v>11.996840277777778</c:v>
                </c:pt>
                <c:pt idx="163">
                  <c:v>11.999363425925926</c:v>
                </c:pt>
                <c:pt idx="164">
                  <c:v>12.001840277777777</c:v>
                </c:pt>
                <c:pt idx="165">
                  <c:v>12.004282407407407</c:v>
                </c:pt>
                <c:pt idx="166">
                  <c:v>12.00667824074074</c:v>
                </c:pt>
                <c:pt idx="167">
                  <c:v>12.009039351851852</c:v>
                </c:pt>
                <c:pt idx="168">
                  <c:v>12.011354166666667</c:v>
                </c:pt>
                <c:pt idx="169">
                  <c:v>12.013634259259259</c:v>
                </c:pt>
                <c:pt idx="170">
                  <c:v>12.01587962962963</c:v>
                </c:pt>
                <c:pt idx="171">
                  <c:v>12.018090277777778</c:v>
                </c:pt>
                <c:pt idx="172">
                  <c:v>12.02025462962963</c:v>
                </c:pt>
                <c:pt idx="173">
                  <c:v>12.022395833333333</c:v>
                </c:pt>
                <c:pt idx="174">
                  <c:v>12.024502314814814</c:v>
                </c:pt>
                <c:pt idx="175">
                  <c:v>12.026562500000001</c:v>
                </c:pt>
                <c:pt idx="176">
                  <c:v>12.028599537037037</c:v>
                </c:pt>
                <c:pt idx="177">
                  <c:v>12.030601851851852</c:v>
                </c:pt>
                <c:pt idx="178">
                  <c:v>12.032581018518519</c:v>
                </c:pt>
                <c:pt idx="179">
                  <c:v>12.034525462962963</c:v>
                </c:pt>
                <c:pt idx="180">
                  <c:v>12.036435185185185</c:v>
                </c:pt>
                <c:pt idx="181">
                  <c:v>12.038310185185185</c:v>
                </c:pt>
                <c:pt idx="182">
                  <c:v>12.040162037037037</c:v>
                </c:pt>
                <c:pt idx="183">
                  <c:v>12.04199074074074</c:v>
                </c:pt>
                <c:pt idx="184">
                  <c:v>12.043796296296296</c:v>
                </c:pt>
                <c:pt idx="185">
                  <c:v>12.045555555555556</c:v>
                </c:pt>
                <c:pt idx="186">
                  <c:v>12.047303240740741</c:v>
                </c:pt>
                <c:pt idx="187">
                  <c:v>12.049027777777777</c:v>
                </c:pt>
                <c:pt idx="188">
                  <c:v>12.050717592592592</c:v>
                </c:pt>
                <c:pt idx="189">
                  <c:v>12.052384259259259</c:v>
                </c:pt>
                <c:pt idx="190">
                  <c:v>12.054027777777778</c:v>
                </c:pt>
                <c:pt idx="191">
                  <c:v>12.055648148148148</c:v>
                </c:pt>
                <c:pt idx="192">
                  <c:v>12.057233796296297</c:v>
                </c:pt>
                <c:pt idx="193">
                  <c:v>12.058807870370371</c:v>
                </c:pt>
                <c:pt idx="194">
                  <c:v>12.060358796296295</c:v>
                </c:pt>
                <c:pt idx="195">
                  <c:v>12.061886574074075</c:v>
                </c:pt>
                <c:pt idx="196">
                  <c:v>12.063391203703704</c:v>
                </c:pt>
                <c:pt idx="197">
                  <c:v>12.064872685185184</c:v>
                </c:pt>
                <c:pt idx="198">
                  <c:v>12.066331018518518</c:v>
                </c:pt>
                <c:pt idx="199">
                  <c:v>14.310196759259259</c:v>
                </c:pt>
                <c:pt idx="200">
                  <c:v>14.312280092592593</c:v>
                </c:pt>
              </c:numCache>
            </c:numRef>
          </c:yVal>
        </c:ser>
        <c:ser>
          <c:idx val="1"/>
          <c:order val="1"/>
          <c:tx>
            <c:v>90%</c:v>
          </c:tx>
          <c:spPr>
            <a:ln>
              <a:noFill/>
            </a:ln>
          </c:spPr>
          <c:marker>
            <c:symbol val="star"/>
            <c:size val="7"/>
            <c:spPr>
              <a:noFill/>
              <a:ln>
                <a:solidFill>
                  <a:schemeClr val="accent4"/>
                </a:solidFill>
              </a:ln>
            </c:spPr>
          </c:marker>
          <c:xVal>
            <c:numRef>
              <c:f>Com_GW_1_7pc!$D$159</c:f>
              <c:numCache>
                <c:formatCode>0.0</c:formatCode>
                <c:ptCount val="1"/>
                <c:pt idx="0">
                  <c:v>7.1875</c:v>
                </c:pt>
              </c:numCache>
            </c:numRef>
          </c:xVal>
          <c:yVal>
            <c:numRef>
              <c:f>Com_GW_1_7pc!$F$159</c:f>
              <c:numCache>
                <c:formatCode>0.0</c:formatCode>
                <c:ptCount val="1"/>
                <c:pt idx="0">
                  <c:v>10.981954861111111</c:v>
                </c:pt>
              </c:numCache>
            </c:numRef>
          </c:yVal>
        </c:ser>
        <c:axId val="212865024"/>
        <c:axId val="212866944"/>
      </c:scatterChart>
      <c:valAx>
        <c:axId val="212865024"/>
        <c:scaling>
          <c:orientation val="minMax"/>
          <c:max val="1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layout/>
        </c:title>
        <c:numFmt formatCode="0.0" sourceLinked="1"/>
        <c:tickLblPos val="nextTo"/>
        <c:crossAx val="212866944"/>
        <c:crosses val="autoZero"/>
        <c:crossBetween val="midCat"/>
      </c:valAx>
      <c:valAx>
        <c:axId val="212866944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cfs at spring</a:t>
                </a:r>
              </a:p>
            </c:rich>
          </c:tx>
          <c:layout/>
        </c:title>
        <c:numFmt formatCode="0.0" sourceLinked="1"/>
        <c:tickLblPos val="nextTo"/>
        <c:crossAx val="212865024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image" Target="../media/image8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image" Target="../media/image9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image" Target="../media/image10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5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image" Target="../media/image6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561976</xdr:colOff>
      <xdr:row>2</xdr:row>
      <xdr:rowOff>57150</xdr:rowOff>
    </xdr:from>
    <xdr:ext cx="3838574" cy="1209675"/>
    <xdr:sp macro="" textlink="">
      <xdr:nvSpPr>
        <xdr:cNvPr id="2" name="TextBox 1"/>
        <xdr:cNvSpPr txBox="1"/>
      </xdr:nvSpPr>
      <xdr:spPr>
        <a:xfrm>
          <a:off x="561976" y="438150"/>
          <a:ext cx="3838574" cy="1209675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This is different</a:t>
          </a:r>
          <a:r>
            <a:rPr lang="en-US" sz="1100" baseline="0"/>
            <a:t> than 'RangenScopingCalculations.xlsx' in that it was produced using the final version of ESPAM2 . Each page also includes a transient chart showing how long the model predicts it would take for at least 90% of the steady state prediction to arrive at Rangen.</a:t>
          </a:r>
          <a:endParaRPr lang="en-US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8</xdr:col>
      <xdr:colOff>532783</xdr:colOff>
      <xdr:row>24</xdr:row>
      <xdr:rowOff>19047</xdr:rowOff>
    </xdr:to>
    <xdr:pic>
      <xdr:nvPicPr>
        <xdr:cNvPr id="3" name="Picture 2" descr="W:\2012\ScopingCalcs\Rangen\gis\Rangen_All_196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0" y="190500"/>
          <a:ext cx="6028708" cy="4591047"/>
        </a:xfrm>
        <a:prstGeom prst="rect">
          <a:avLst/>
        </a:prstGeom>
        <a:noFill/>
      </xdr:spPr>
    </xdr:pic>
    <xdr:clientData/>
  </xdr:twoCellAnchor>
  <xdr:twoCellAnchor>
    <xdr:from>
      <xdr:col>7</xdr:col>
      <xdr:colOff>581025</xdr:colOff>
      <xdr:row>99</xdr:row>
      <xdr:rowOff>0</xdr:rowOff>
    </xdr:from>
    <xdr:to>
      <xdr:col>15</xdr:col>
      <xdr:colOff>276225</xdr:colOff>
      <xdr:row>113</xdr:row>
      <xdr:rowOff>76200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19052</xdr:colOff>
      <xdr:row>1</xdr:row>
      <xdr:rowOff>152400</xdr:rowOff>
    </xdr:from>
    <xdr:to>
      <xdr:col>8</xdr:col>
      <xdr:colOff>399436</xdr:colOff>
      <xdr:row>24</xdr:row>
      <xdr:rowOff>171448</xdr:rowOff>
    </xdr:to>
    <xdr:pic>
      <xdr:nvPicPr>
        <xdr:cNvPr id="2" name="Picture 1" descr="W:\2012\ScopingCalcs\Rangen\gis\Rangen_All_196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19052" y="342900"/>
          <a:ext cx="6028709" cy="4591048"/>
        </a:xfrm>
        <a:prstGeom prst="rect">
          <a:avLst/>
        </a:prstGeom>
        <a:noFill/>
      </xdr:spPr>
    </xdr:pic>
    <xdr:clientData/>
  </xdr:twoCellAnchor>
  <xdr:twoCellAnchor>
    <xdr:from>
      <xdr:col>8</xdr:col>
      <xdr:colOff>0</xdr:colOff>
      <xdr:row>99</xdr:row>
      <xdr:rowOff>0</xdr:rowOff>
    </xdr:from>
    <xdr:to>
      <xdr:col>15</xdr:col>
      <xdr:colOff>304800</xdr:colOff>
      <xdr:row>113</xdr:row>
      <xdr:rowOff>76200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1</xdr:row>
      <xdr:rowOff>0</xdr:rowOff>
    </xdr:from>
    <xdr:to>
      <xdr:col>8</xdr:col>
      <xdr:colOff>123210</xdr:colOff>
      <xdr:row>24</xdr:row>
      <xdr:rowOff>19048</xdr:rowOff>
    </xdr:to>
    <xdr:pic>
      <xdr:nvPicPr>
        <xdr:cNvPr id="2" name="Picture 1" descr="W:\2012\ScopingCalcs\Rangen\gis\Rangen_All_196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2" y="190500"/>
          <a:ext cx="6028708" cy="4591048"/>
        </a:xfrm>
        <a:prstGeom prst="rect">
          <a:avLst/>
        </a:prstGeom>
        <a:noFill/>
      </xdr:spPr>
    </xdr:pic>
    <xdr:clientData/>
  </xdr:twoCellAnchor>
  <xdr:twoCellAnchor>
    <xdr:from>
      <xdr:col>8</xdr:col>
      <xdr:colOff>0</xdr:colOff>
      <xdr:row>98</xdr:row>
      <xdr:rowOff>180975</xdr:rowOff>
    </xdr:from>
    <xdr:to>
      <xdr:col>15</xdr:col>
      <xdr:colOff>304800</xdr:colOff>
      <xdr:row>113</xdr:row>
      <xdr:rowOff>66675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600074</xdr:colOff>
      <xdr:row>1</xdr:row>
      <xdr:rowOff>0</xdr:rowOff>
    </xdr:from>
    <xdr:to>
      <xdr:col>16</xdr:col>
      <xdr:colOff>552450</xdr:colOff>
      <xdr:row>28</xdr:row>
      <xdr:rowOff>95250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600075</xdr:colOff>
      <xdr:row>30</xdr:row>
      <xdr:rowOff>0</xdr:rowOff>
    </xdr:from>
    <xdr:to>
      <xdr:col>16</xdr:col>
      <xdr:colOff>552451</xdr:colOff>
      <xdr:row>57</xdr:row>
      <xdr:rowOff>95250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34</xdr:row>
      <xdr:rowOff>28574</xdr:rowOff>
    </xdr:from>
    <xdr:to>
      <xdr:col>5</xdr:col>
      <xdr:colOff>457200</xdr:colOff>
      <xdr:row>54</xdr:row>
      <xdr:rowOff>38099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0</xdr:rowOff>
    </xdr:from>
    <xdr:to>
      <xdr:col>8</xdr:col>
      <xdr:colOff>532787</xdr:colOff>
      <xdr:row>24</xdr:row>
      <xdr:rowOff>19050</xdr:rowOff>
    </xdr:to>
    <xdr:pic>
      <xdr:nvPicPr>
        <xdr:cNvPr id="1025" name="Picture 1" descr="W:\2012\ScopingCalcs\Rangen\gis\Rangen_All_196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1" y="190500"/>
          <a:ext cx="6028711" cy="4591050"/>
        </a:xfrm>
        <a:prstGeom prst="rect">
          <a:avLst/>
        </a:prstGeom>
        <a:noFill/>
      </xdr:spPr>
    </xdr:pic>
    <xdr:clientData/>
  </xdr:twoCellAnchor>
  <xdr:twoCellAnchor>
    <xdr:from>
      <xdr:col>8</xdr:col>
      <xdr:colOff>9525</xdr:colOff>
      <xdr:row>99</xdr:row>
      <xdr:rowOff>0</xdr:rowOff>
    </xdr:from>
    <xdr:to>
      <xdr:col>15</xdr:col>
      <xdr:colOff>314325</xdr:colOff>
      <xdr:row>113</xdr:row>
      <xdr:rowOff>76200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0</xdr:rowOff>
    </xdr:from>
    <xdr:to>
      <xdr:col>8</xdr:col>
      <xdr:colOff>532787</xdr:colOff>
      <xdr:row>24</xdr:row>
      <xdr:rowOff>19049</xdr:rowOff>
    </xdr:to>
    <xdr:pic>
      <xdr:nvPicPr>
        <xdr:cNvPr id="2" name="Picture 1" descr="W:\2012\ScopingCalcs\Rangen\gis\Rangen_All_196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1" y="190500"/>
          <a:ext cx="6028711" cy="4591049"/>
        </a:xfrm>
        <a:prstGeom prst="rect">
          <a:avLst/>
        </a:prstGeom>
        <a:noFill/>
      </xdr:spPr>
    </xdr:pic>
    <xdr:clientData/>
  </xdr:twoCellAnchor>
  <xdr:twoCellAnchor>
    <xdr:from>
      <xdr:col>8</xdr:col>
      <xdr:colOff>19050</xdr:colOff>
      <xdr:row>99</xdr:row>
      <xdr:rowOff>9525</xdr:rowOff>
    </xdr:from>
    <xdr:to>
      <xdr:col>15</xdr:col>
      <xdr:colOff>323850</xdr:colOff>
      <xdr:row>113</xdr:row>
      <xdr:rowOff>85725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1</xdr:row>
      <xdr:rowOff>0</xdr:rowOff>
    </xdr:from>
    <xdr:to>
      <xdr:col>9</xdr:col>
      <xdr:colOff>66061</xdr:colOff>
      <xdr:row>24</xdr:row>
      <xdr:rowOff>19048</xdr:rowOff>
    </xdr:to>
    <xdr:pic>
      <xdr:nvPicPr>
        <xdr:cNvPr id="2" name="Picture 1" descr="W:\2012\ScopingCalcs\Rangen\gis\Rangen_All_196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2" y="190500"/>
          <a:ext cx="6028709" cy="4591048"/>
        </a:xfrm>
        <a:prstGeom prst="rect">
          <a:avLst/>
        </a:prstGeom>
        <a:noFill/>
      </xdr:spPr>
    </xdr:pic>
    <xdr:clientData/>
  </xdr:twoCellAnchor>
  <xdr:twoCellAnchor>
    <xdr:from>
      <xdr:col>8</xdr:col>
      <xdr:colOff>0</xdr:colOff>
      <xdr:row>98</xdr:row>
      <xdr:rowOff>180975</xdr:rowOff>
    </xdr:from>
    <xdr:to>
      <xdr:col>15</xdr:col>
      <xdr:colOff>304800</xdr:colOff>
      <xdr:row>113</xdr:row>
      <xdr:rowOff>66675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1</xdr:row>
      <xdr:rowOff>0</xdr:rowOff>
    </xdr:from>
    <xdr:to>
      <xdr:col>8</xdr:col>
      <xdr:colOff>532786</xdr:colOff>
      <xdr:row>24</xdr:row>
      <xdr:rowOff>19049</xdr:rowOff>
    </xdr:to>
    <xdr:pic>
      <xdr:nvPicPr>
        <xdr:cNvPr id="2" name="Picture 1" descr="W:\2012\ScopingCalcs\Rangen\gis\Rangen_All_196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2" y="190500"/>
          <a:ext cx="6028709" cy="4591049"/>
        </a:xfrm>
        <a:prstGeom prst="rect">
          <a:avLst/>
        </a:prstGeom>
        <a:noFill/>
      </xdr:spPr>
    </xdr:pic>
    <xdr:clientData/>
  </xdr:twoCellAnchor>
  <xdr:twoCellAnchor>
    <xdr:from>
      <xdr:col>8</xdr:col>
      <xdr:colOff>0</xdr:colOff>
      <xdr:row>98</xdr:row>
      <xdr:rowOff>180975</xdr:rowOff>
    </xdr:from>
    <xdr:to>
      <xdr:col>15</xdr:col>
      <xdr:colOff>304800</xdr:colOff>
      <xdr:row>113</xdr:row>
      <xdr:rowOff>66675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1</xdr:row>
      <xdr:rowOff>0</xdr:rowOff>
    </xdr:from>
    <xdr:to>
      <xdr:col>8</xdr:col>
      <xdr:colOff>599460</xdr:colOff>
      <xdr:row>24</xdr:row>
      <xdr:rowOff>19047</xdr:rowOff>
    </xdr:to>
    <xdr:pic>
      <xdr:nvPicPr>
        <xdr:cNvPr id="2" name="Picture 1" descr="W:\2012\ScopingCalcs\Rangen\gis\Rangen_All_196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2" y="190500"/>
          <a:ext cx="6028708" cy="4591047"/>
        </a:xfrm>
        <a:prstGeom prst="rect">
          <a:avLst/>
        </a:prstGeom>
        <a:noFill/>
      </xdr:spPr>
    </xdr:pic>
    <xdr:clientData/>
  </xdr:twoCellAnchor>
  <xdr:twoCellAnchor>
    <xdr:from>
      <xdr:col>8</xdr:col>
      <xdr:colOff>47625</xdr:colOff>
      <xdr:row>99</xdr:row>
      <xdr:rowOff>9525</xdr:rowOff>
    </xdr:from>
    <xdr:to>
      <xdr:col>15</xdr:col>
      <xdr:colOff>352425</xdr:colOff>
      <xdr:row>113</xdr:row>
      <xdr:rowOff>85725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1</xdr:row>
      <xdr:rowOff>0</xdr:rowOff>
    </xdr:from>
    <xdr:to>
      <xdr:col>8</xdr:col>
      <xdr:colOff>532784</xdr:colOff>
      <xdr:row>24</xdr:row>
      <xdr:rowOff>19047</xdr:rowOff>
    </xdr:to>
    <xdr:pic>
      <xdr:nvPicPr>
        <xdr:cNvPr id="2" name="Picture 1" descr="W:\2012\ScopingCalcs\Rangen\gis\Rangen_All_196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2" y="190500"/>
          <a:ext cx="6028707" cy="4591047"/>
        </a:xfrm>
        <a:prstGeom prst="rect">
          <a:avLst/>
        </a:prstGeom>
        <a:noFill/>
      </xdr:spPr>
    </xdr:pic>
    <xdr:clientData/>
  </xdr:twoCellAnchor>
  <xdr:twoCellAnchor>
    <xdr:from>
      <xdr:col>8</xdr:col>
      <xdr:colOff>9525</xdr:colOff>
      <xdr:row>99</xdr:row>
      <xdr:rowOff>19050</xdr:rowOff>
    </xdr:from>
    <xdr:to>
      <xdr:col>15</xdr:col>
      <xdr:colOff>314325</xdr:colOff>
      <xdr:row>113</xdr:row>
      <xdr:rowOff>95250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1</xdr:row>
      <xdr:rowOff>0</xdr:rowOff>
    </xdr:from>
    <xdr:to>
      <xdr:col>8</xdr:col>
      <xdr:colOff>532785</xdr:colOff>
      <xdr:row>24</xdr:row>
      <xdr:rowOff>19047</xdr:rowOff>
    </xdr:to>
    <xdr:pic>
      <xdr:nvPicPr>
        <xdr:cNvPr id="2" name="Picture 1" descr="W:\2012\ScopingCalcs\Rangen\gis\Rangen_All_196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2" y="190500"/>
          <a:ext cx="6028708" cy="4591047"/>
        </a:xfrm>
        <a:prstGeom prst="rect">
          <a:avLst/>
        </a:prstGeom>
        <a:noFill/>
      </xdr:spPr>
    </xdr:pic>
    <xdr:clientData/>
  </xdr:twoCellAnchor>
  <xdr:twoCellAnchor>
    <xdr:from>
      <xdr:col>8</xdr:col>
      <xdr:colOff>0</xdr:colOff>
      <xdr:row>99</xdr:row>
      <xdr:rowOff>9525</xdr:rowOff>
    </xdr:from>
    <xdr:to>
      <xdr:col>15</xdr:col>
      <xdr:colOff>304800</xdr:colOff>
      <xdr:row>113</xdr:row>
      <xdr:rowOff>85725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12" sqref="C12"/>
    </sheetView>
  </sheetViews>
  <sheetFormatPr defaultRowHeight="15"/>
  <sheetData>
    <row r="1" spans="1:1">
      <c r="A1" s="20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T301"/>
  <sheetViews>
    <sheetView workbookViewId="0"/>
  </sheetViews>
  <sheetFormatPr defaultRowHeight="15"/>
  <cols>
    <col min="1" max="1" width="11.85546875" style="20" bestFit="1" customWidth="1"/>
    <col min="2" max="2" width="10.7109375" style="20" bestFit="1" customWidth="1"/>
    <col min="3" max="3" width="10" style="20" bestFit="1" customWidth="1"/>
    <col min="4" max="4" width="9.7109375" style="20" bestFit="1" customWidth="1"/>
    <col min="5" max="5" width="12.7109375" style="20" bestFit="1" customWidth="1"/>
    <col min="6" max="16384" width="9.140625" style="20"/>
  </cols>
  <sheetData>
    <row r="1" spans="1:20">
      <c r="A1" s="2">
        <v>22840</v>
      </c>
      <c r="L1" s="65" t="s">
        <v>105</v>
      </c>
      <c r="M1" s="65"/>
      <c r="N1" s="65"/>
      <c r="O1" s="65"/>
      <c r="P1" s="65"/>
      <c r="Q1" s="65"/>
      <c r="R1" s="65"/>
      <c r="S1" s="65"/>
      <c r="T1" s="65"/>
    </row>
    <row r="2" spans="1:20" ht="15" customHeight="1">
      <c r="L2" s="59" t="s">
        <v>9</v>
      </c>
      <c r="M2" s="62" t="s">
        <v>10</v>
      </c>
      <c r="N2" s="63"/>
      <c r="O2" s="63"/>
      <c r="P2" s="63"/>
      <c r="Q2" s="63"/>
      <c r="R2" s="63"/>
      <c r="S2" s="63"/>
      <c r="T2" s="64"/>
    </row>
    <row r="3" spans="1:20" ht="30">
      <c r="L3" s="60"/>
      <c r="M3" s="53" t="s">
        <v>11</v>
      </c>
      <c r="N3" s="53" t="s">
        <v>12</v>
      </c>
      <c r="O3" s="53" t="s">
        <v>13</v>
      </c>
      <c r="P3" s="53" t="s">
        <v>14</v>
      </c>
      <c r="Q3" s="59" t="s">
        <v>15</v>
      </c>
      <c r="R3" s="53" t="s">
        <v>16</v>
      </c>
      <c r="S3" s="53" t="s">
        <v>17</v>
      </c>
      <c r="T3" s="53" t="s">
        <v>18</v>
      </c>
    </row>
    <row r="4" spans="1:20">
      <c r="L4" s="60"/>
      <c r="M4" s="54" t="s">
        <v>19</v>
      </c>
      <c r="N4" s="54" t="s">
        <v>20</v>
      </c>
      <c r="O4" s="54" t="s">
        <v>20</v>
      </c>
      <c r="P4" s="54" t="s">
        <v>20</v>
      </c>
      <c r="Q4" s="60"/>
      <c r="R4" s="54" t="s">
        <v>21</v>
      </c>
      <c r="S4" s="54" t="s">
        <v>22</v>
      </c>
      <c r="T4" s="54" t="s">
        <v>21</v>
      </c>
    </row>
    <row r="5" spans="1:20">
      <c r="L5" s="61"/>
      <c r="M5" s="55" t="s">
        <v>20</v>
      </c>
      <c r="N5" s="55"/>
      <c r="O5" s="55"/>
      <c r="P5" s="55"/>
      <c r="Q5" s="61"/>
      <c r="R5" s="55"/>
      <c r="S5" s="55" t="s">
        <v>23</v>
      </c>
      <c r="T5" s="55"/>
    </row>
    <row r="6" spans="1:20">
      <c r="L6" s="22" t="s">
        <v>24</v>
      </c>
      <c r="M6" s="21">
        <v>0</v>
      </c>
      <c r="N6" s="21">
        <v>0</v>
      </c>
      <c r="O6" s="21">
        <v>0</v>
      </c>
      <c r="P6" s="21">
        <v>0</v>
      </c>
      <c r="Q6" s="21">
        <v>0</v>
      </c>
      <c r="R6" s="21">
        <v>0</v>
      </c>
      <c r="S6" s="21">
        <v>0</v>
      </c>
      <c r="T6" s="21">
        <v>0</v>
      </c>
    </row>
    <row r="7" spans="1:20">
      <c r="L7" s="22" t="s">
        <v>25</v>
      </c>
      <c r="M7" s="21">
        <v>0</v>
      </c>
      <c r="N7" s="21">
        <v>0</v>
      </c>
      <c r="O7" s="21">
        <v>0</v>
      </c>
      <c r="P7" s="21">
        <v>0</v>
      </c>
      <c r="Q7" s="21">
        <v>0</v>
      </c>
      <c r="R7" s="21">
        <v>0</v>
      </c>
      <c r="S7" s="21">
        <v>0</v>
      </c>
      <c r="T7" s="21">
        <v>0</v>
      </c>
    </row>
    <row r="8" spans="1:20">
      <c r="L8" s="22" t="s">
        <v>26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</row>
    <row r="9" spans="1:20">
      <c r="L9" s="22" t="s">
        <v>27</v>
      </c>
      <c r="M9" s="21">
        <v>0</v>
      </c>
      <c r="N9" s="21">
        <v>0</v>
      </c>
      <c r="O9" s="21">
        <v>0</v>
      </c>
      <c r="P9" s="21">
        <v>0</v>
      </c>
      <c r="Q9" s="21">
        <v>0</v>
      </c>
      <c r="R9" s="21">
        <v>0</v>
      </c>
      <c r="S9" s="21">
        <v>0</v>
      </c>
      <c r="T9" s="21">
        <v>0</v>
      </c>
    </row>
    <row r="10" spans="1:20">
      <c r="L10" s="22" t="s">
        <v>28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</row>
    <row r="11" spans="1:20">
      <c r="L11" s="22" t="s">
        <v>29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</row>
    <row r="12" spans="1:20">
      <c r="L12" s="22" t="s">
        <v>30</v>
      </c>
      <c r="M12" s="21">
        <v>-73398</v>
      </c>
      <c r="N12" s="21">
        <v>-78837</v>
      </c>
      <c r="O12" s="21">
        <v>-62229</v>
      </c>
      <c r="P12" s="21">
        <v>-11168</v>
      </c>
      <c r="Q12" s="21">
        <v>-21400</v>
      </c>
      <c r="R12" s="21">
        <v>95.5</v>
      </c>
      <c r="S12" s="21">
        <v>41.16</v>
      </c>
      <c r="T12" s="21">
        <v>0</v>
      </c>
    </row>
    <row r="13" spans="1:20">
      <c r="L13" s="22" t="s">
        <v>31</v>
      </c>
      <c r="M13" s="21">
        <v>-6</v>
      </c>
      <c r="N13" s="21">
        <v>-7</v>
      </c>
      <c r="O13" s="21">
        <v>-5</v>
      </c>
      <c r="P13" s="21">
        <v>0</v>
      </c>
      <c r="Q13" s="21">
        <v>-2</v>
      </c>
      <c r="R13" s="21">
        <v>98.6</v>
      </c>
      <c r="S13" s="21">
        <v>35.43</v>
      </c>
      <c r="T13" s="21">
        <v>0</v>
      </c>
    </row>
    <row r="14" spans="1:20">
      <c r="L14" s="22" t="s">
        <v>32</v>
      </c>
      <c r="M14" s="21">
        <v>-14395</v>
      </c>
      <c r="N14" s="21">
        <v>-15168</v>
      </c>
      <c r="O14" s="21">
        <v>-12175</v>
      </c>
      <c r="P14" s="21">
        <v>-2219</v>
      </c>
      <c r="Q14" s="21">
        <v>-4027</v>
      </c>
      <c r="R14" s="21">
        <v>91.5</v>
      </c>
      <c r="S14" s="21">
        <v>42.89</v>
      </c>
      <c r="T14" s="21">
        <v>0</v>
      </c>
    </row>
    <row r="15" spans="1:20">
      <c r="L15" s="22" t="s">
        <v>33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</row>
    <row r="16" spans="1:20">
      <c r="L16" s="8" t="s">
        <v>34</v>
      </c>
      <c r="Q16" s="20">
        <f>SUM(Q6:Q15)</f>
        <v>-25429</v>
      </c>
    </row>
    <row r="27" spans="1:9">
      <c r="A27" s="3" t="s">
        <v>0</v>
      </c>
      <c r="B27" s="3"/>
      <c r="C27" s="3" t="s">
        <v>1</v>
      </c>
      <c r="D27" s="3"/>
      <c r="E27" s="1" t="s">
        <v>2</v>
      </c>
      <c r="F27" s="1"/>
      <c r="G27" s="1"/>
      <c r="H27" s="1"/>
      <c r="I27" s="1"/>
    </row>
    <row r="28" spans="1:9">
      <c r="A28" s="4">
        <f>-Q16</f>
        <v>25429</v>
      </c>
      <c r="B28" s="4" t="s">
        <v>3</v>
      </c>
      <c r="C28" s="9">
        <v>8874325</v>
      </c>
      <c r="D28" s="1" t="s">
        <v>4</v>
      </c>
      <c r="E28" s="12">
        <f>C29/A28</f>
        <v>2.9262179982335006</v>
      </c>
      <c r="F28" s="1"/>
      <c r="G28" s="1"/>
      <c r="H28" s="1"/>
      <c r="I28" s="1"/>
    </row>
    <row r="29" spans="1:9">
      <c r="A29" s="1"/>
      <c r="B29" s="1"/>
      <c r="C29" s="10">
        <f>(C28*0.00002295675)*365.25</f>
        <v>74410.797477079686</v>
      </c>
      <c r="D29" s="1" t="s">
        <v>5</v>
      </c>
      <c r="E29" s="1"/>
      <c r="F29" s="1"/>
      <c r="G29" s="1"/>
      <c r="H29" s="1"/>
      <c r="I29" s="1"/>
    </row>
    <row r="30" spans="1:9">
      <c r="A30" s="1"/>
      <c r="B30" s="1"/>
      <c r="C30" s="10"/>
      <c r="D30" s="1"/>
      <c r="E30" s="1"/>
      <c r="F30" s="1"/>
      <c r="G30" s="1"/>
      <c r="H30" s="1"/>
      <c r="I30" s="1"/>
    </row>
    <row r="31" spans="1:9">
      <c r="A31" s="66" t="s">
        <v>106</v>
      </c>
      <c r="B31" s="66"/>
      <c r="C31" s="66"/>
      <c r="D31" s="66"/>
      <c r="E31" s="66"/>
      <c r="F31" s="1"/>
      <c r="G31" s="5"/>
      <c r="H31" s="3"/>
      <c r="I31" s="3"/>
    </row>
    <row r="32" spans="1:9" s="16" customFormat="1" ht="25.5">
      <c r="A32" s="15" t="s">
        <v>6</v>
      </c>
      <c r="B32" s="15" t="s">
        <v>7</v>
      </c>
      <c r="C32" s="15" t="s">
        <v>8</v>
      </c>
      <c r="D32" s="15" t="s">
        <v>5</v>
      </c>
      <c r="E32" s="15" t="s">
        <v>90</v>
      </c>
      <c r="F32" s="15"/>
      <c r="G32" s="15"/>
      <c r="H32" s="15"/>
      <c r="I32" s="15"/>
    </row>
    <row r="33" spans="1:9">
      <c r="A33" s="20" t="s">
        <v>35</v>
      </c>
      <c r="B33" s="20">
        <v>-21918.38</v>
      </c>
      <c r="C33" s="12">
        <f>-B33/86400</f>
        <v>0.2536849537037037</v>
      </c>
      <c r="D33" s="10">
        <f>-(B33*0.00002295675)*365.25</f>
        <v>183.78458476624124</v>
      </c>
      <c r="E33" s="17">
        <f t="shared" ref="E33:E52" si="0">$A$28/C33</f>
        <v>100238.50302805226</v>
      </c>
      <c r="F33" s="6"/>
      <c r="G33" s="7"/>
      <c r="H33" s="7"/>
      <c r="I33" s="7"/>
    </row>
    <row r="34" spans="1:9">
      <c r="A34" s="20" t="s">
        <v>36</v>
      </c>
      <c r="B34" s="20">
        <v>-1473.84</v>
      </c>
      <c r="C34" s="12">
        <f t="shared" ref="C34:C86" si="1">-B34/86400</f>
        <v>1.7058333333333332E-2</v>
      </c>
      <c r="D34" s="10">
        <f t="shared" ref="D34:D86" si="2">-(B34*0.00002295675)*365.25</f>
        <v>12.358079037405</v>
      </c>
      <c r="E34" s="17">
        <f t="shared" si="0"/>
        <v>1490708.3536883246</v>
      </c>
      <c r="F34" s="6"/>
      <c r="G34" s="7"/>
      <c r="H34" s="7"/>
      <c r="I34" s="7"/>
    </row>
    <row r="35" spans="1:9">
      <c r="A35" s="20" t="s">
        <v>37</v>
      </c>
      <c r="B35" s="20">
        <v>-3740.6419999999998</v>
      </c>
      <c r="C35" s="12">
        <f t="shared" si="1"/>
        <v>4.3294467592592589E-2</v>
      </c>
      <c r="D35" s="10">
        <f t="shared" si="2"/>
        <v>31.365107126035873</v>
      </c>
      <c r="E35" s="17">
        <f t="shared" si="0"/>
        <v>587349.8720273152</v>
      </c>
      <c r="F35" s="6"/>
      <c r="G35" s="7"/>
      <c r="H35" s="7"/>
      <c r="I35" s="7"/>
    </row>
    <row r="36" spans="1:9">
      <c r="A36" s="20" t="s">
        <v>38</v>
      </c>
      <c r="B36" s="20">
        <v>-3596.6320000000001</v>
      </c>
      <c r="C36" s="12">
        <f t="shared" si="1"/>
        <v>4.1627685185185184E-2</v>
      </c>
      <c r="D36" s="10">
        <f t="shared" si="2"/>
        <v>30.1575900535065</v>
      </c>
      <c r="E36" s="17">
        <f t="shared" si="0"/>
        <v>610867.50048378599</v>
      </c>
      <c r="F36" s="6"/>
      <c r="G36" s="7"/>
      <c r="H36" s="7"/>
      <c r="I36" s="7"/>
    </row>
    <row r="37" spans="1:9">
      <c r="A37" s="20" t="s">
        <v>39</v>
      </c>
      <c r="B37" s="20">
        <v>-677.54200000000003</v>
      </c>
      <c r="C37" s="12">
        <f t="shared" si="1"/>
        <v>7.8419212962962965E-3</v>
      </c>
      <c r="D37" s="10">
        <f t="shared" si="2"/>
        <v>5.6811577831796258</v>
      </c>
      <c r="E37" s="17">
        <f t="shared" si="0"/>
        <v>3242700.231129583</v>
      </c>
      <c r="F37" s="6"/>
      <c r="G37" s="7"/>
      <c r="H37" s="7"/>
      <c r="I37" s="7"/>
    </row>
    <row r="38" spans="1:9">
      <c r="A38" s="20" t="s">
        <v>40</v>
      </c>
      <c r="B38" s="20">
        <v>-14902.14</v>
      </c>
      <c r="C38" s="12">
        <f t="shared" si="1"/>
        <v>0.17247847222222221</v>
      </c>
      <c r="D38" s="10">
        <f t="shared" si="2"/>
        <v>124.95374256803623</v>
      </c>
      <c r="E38" s="17">
        <f t="shared" si="0"/>
        <v>147432.89218863868</v>
      </c>
      <c r="F38" s="1"/>
      <c r="G38" s="1"/>
      <c r="H38" s="1"/>
      <c r="I38" s="1"/>
    </row>
    <row r="39" spans="1:9">
      <c r="A39" s="20" t="s">
        <v>41</v>
      </c>
      <c r="B39" s="20">
        <v>-66.812029999999993</v>
      </c>
      <c r="C39" s="19">
        <f t="shared" si="1"/>
        <v>7.7328738425925918E-4</v>
      </c>
      <c r="D39" s="10">
        <f t="shared" si="2"/>
        <v>0.56021572720883805</v>
      </c>
      <c r="E39" s="17">
        <f t="shared" si="0"/>
        <v>32884281.468472075</v>
      </c>
      <c r="F39" s="1"/>
      <c r="G39" s="1"/>
      <c r="H39" s="1"/>
      <c r="I39" s="1"/>
    </row>
    <row r="40" spans="1:9">
      <c r="A40" s="20" t="s">
        <v>42</v>
      </c>
      <c r="B40" s="20">
        <v>-22963.01</v>
      </c>
      <c r="C40" s="12">
        <f t="shared" si="1"/>
        <v>0.26577557870370366</v>
      </c>
      <c r="D40" s="10">
        <f t="shared" si="2"/>
        <v>192.54375815334188</v>
      </c>
      <c r="E40" s="17">
        <f t="shared" si="0"/>
        <v>95678.467239268735</v>
      </c>
      <c r="F40" s="1"/>
      <c r="G40" s="1"/>
      <c r="H40" s="1"/>
      <c r="I40" s="1"/>
    </row>
    <row r="41" spans="1:9">
      <c r="A41" s="20" t="s">
        <v>43</v>
      </c>
      <c r="B41" s="20">
        <v>-54462.35</v>
      </c>
      <c r="C41" s="12">
        <f t="shared" si="1"/>
        <v>0.63035127314814809</v>
      </c>
      <c r="D41" s="10">
        <f t="shared" si="2"/>
        <v>456.66424161565317</v>
      </c>
      <c r="E41" s="17">
        <f t="shared" si="0"/>
        <v>40340.998873533739</v>
      </c>
      <c r="F41" s="1"/>
      <c r="G41" s="1"/>
      <c r="H41" s="1"/>
      <c r="I41" s="1"/>
    </row>
    <row r="42" spans="1:9">
      <c r="A42" s="20" t="s">
        <v>44</v>
      </c>
      <c r="B42" s="20">
        <v>-6443.268</v>
      </c>
      <c r="C42" s="12">
        <f t="shared" si="1"/>
        <v>7.4574861111111113E-2</v>
      </c>
      <c r="D42" s="10">
        <f t="shared" si="2"/>
        <v>54.02649894369975</v>
      </c>
      <c r="E42" s="17">
        <f t="shared" si="0"/>
        <v>340986.220036168</v>
      </c>
      <c r="F42" s="1"/>
      <c r="G42" s="1"/>
      <c r="H42" s="1"/>
      <c r="I42" s="1"/>
    </row>
    <row r="43" spans="1:9">
      <c r="A43" s="20" t="s">
        <v>45</v>
      </c>
      <c r="B43" s="20">
        <v>-8447.2139999999999</v>
      </c>
      <c r="C43" s="12">
        <f t="shared" si="1"/>
        <v>9.7768680555555557E-2</v>
      </c>
      <c r="D43" s="10">
        <f t="shared" si="2"/>
        <v>70.829491842991118</v>
      </c>
      <c r="E43" s="17">
        <f t="shared" si="0"/>
        <v>260093.51722354849</v>
      </c>
      <c r="F43" s="1"/>
      <c r="G43" s="1"/>
      <c r="H43" s="1"/>
      <c r="I43" s="1"/>
    </row>
    <row r="44" spans="1:9">
      <c r="A44" s="20" t="s">
        <v>46</v>
      </c>
      <c r="B44" s="20">
        <v>-1649958</v>
      </c>
      <c r="C44" s="12">
        <f t="shared" si="1"/>
        <v>19.09673611111111</v>
      </c>
      <c r="D44" s="10">
        <f t="shared" si="2"/>
        <v>13834.820178851625</v>
      </c>
      <c r="E44" s="17">
        <f t="shared" si="0"/>
        <v>1331.5888040786494</v>
      </c>
      <c r="F44" s="1"/>
      <c r="G44" s="1"/>
      <c r="H44" s="1"/>
      <c r="I44" s="1"/>
    </row>
    <row r="45" spans="1:9">
      <c r="A45" s="20" t="s">
        <v>47</v>
      </c>
      <c r="B45" s="20">
        <v>-4624.5249999999996</v>
      </c>
      <c r="C45" s="12">
        <f t="shared" si="1"/>
        <v>5.3524594907407401E-2</v>
      </c>
      <c r="D45" s="10">
        <f t="shared" si="2"/>
        <v>38.776424483292182</v>
      </c>
      <c r="E45" s="17">
        <f t="shared" si="0"/>
        <v>475090.00383823208</v>
      </c>
    </row>
    <row r="46" spans="1:9">
      <c r="A46" s="20" t="s">
        <v>48</v>
      </c>
      <c r="B46" s="20">
        <v>-2031.704</v>
      </c>
      <c r="C46" s="12">
        <f t="shared" si="1"/>
        <v>2.3515092592592591E-2</v>
      </c>
      <c r="D46" s="10">
        <f t="shared" si="2"/>
        <v>17.0357424229305</v>
      </c>
      <c r="E46" s="17">
        <f t="shared" si="0"/>
        <v>1081390.5962679603</v>
      </c>
    </row>
    <row r="47" spans="1:9">
      <c r="A47" s="20" t="s">
        <v>49</v>
      </c>
      <c r="B47" s="20">
        <v>-30003.21</v>
      </c>
      <c r="C47" s="12">
        <f t="shared" si="1"/>
        <v>0.34725937499999998</v>
      </c>
      <c r="D47" s="10">
        <f t="shared" si="2"/>
        <v>251.57550382392938</v>
      </c>
      <c r="E47" s="17">
        <f t="shared" si="0"/>
        <v>73227.684637743761</v>
      </c>
    </row>
    <row r="48" spans="1:9">
      <c r="A48" s="20" t="s">
        <v>50</v>
      </c>
      <c r="B48" s="20">
        <v>-193955.20000000001</v>
      </c>
      <c r="C48" s="12">
        <f t="shared" si="1"/>
        <v>2.2448518518518519</v>
      </c>
      <c r="D48" s="10">
        <f t="shared" si="2"/>
        <v>1626.3052239833999</v>
      </c>
      <c r="E48" s="17">
        <f t="shared" si="0"/>
        <v>11327.69629275214</v>
      </c>
    </row>
    <row r="49" spans="1:5">
      <c r="A49" s="20" t="s">
        <v>51</v>
      </c>
      <c r="B49" s="20">
        <v>-2301.5990000000002</v>
      </c>
      <c r="C49" s="12">
        <f t="shared" si="1"/>
        <v>2.6638877314814818E-2</v>
      </c>
      <c r="D49" s="10">
        <f t="shared" si="2"/>
        <v>19.298799295997064</v>
      </c>
      <c r="E49" s="17">
        <f t="shared" si="0"/>
        <v>954582.2708473542</v>
      </c>
    </row>
    <row r="50" spans="1:5">
      <c r="A50" s="20" t="s">
        <v>52</v>
      </c>
      <c r="B50" s="20">
        <v>-20112.78</v>
      </c>
      <c r="C50" s="12">
        <f t="shared" si="1"/>
        <v>0.23278680555555553</v>
      </c>
      <c r="D50" s="10">
        <f t="shared" si="2"/>
        <v>168.64471374229123</v>
      </c>
      <c r="E50" s="17">
        <f t="shared" si="0"/>
        <v>109237.29091652174</v>
      </c>
    </row>
    <row r="51" spans="1:5">
      <c r="A51" s="20" t="s">
        <v>53</v>
      </c>
      <c r="B51" s="20">
        <v>-362448.1</v>
      </c>
      <c r="C51" s="12">
        <f t="shared" si="1"/>
        <v>4.1950011574074075</v>
      </c>
      <c r="D51" s="10">
        <f t="shared" si="2"/>
        <v>3039.1102607862936</v>
      </c>
      <c r="E51" s="17">
        <f t="shared" si="0"/>
        <v>6061.7384944216838</v>
      </c>
    </row>
    <row r="52" spans="1:5">
      <c r="A52" s="20" t="s">
        <v>54</v>
      </c>
      <c r="B52" s="20">
        <v>-28982.01</v>
      </c>
      <c r="C52" s="12">
        <f t="shared" si="1"/>
        <v>0.33543993055555554</v>
      </c>
      <c r="D52" s="10">
        <f t="shared" si="2"/>
        <v>243.01278988415436</v>
      </c>
      <c r="E52" s="17">
        <f t="shared" si="0"/>
        <v>75807.909803357325</v>
      </c>
    </row>
    <row r="53" spans="1:5">
      <c r="A53" s="20" t="s">
        <v>55</v>
      </c>
      <c r="B53" s="20">
        <v>-496118.3</v>
      </c>
      <c r="C53" s="13">
        <f t="shared" si="1"/>
        <v>5.7421099537037037</v>
      </c>
      <c r="D53" s="14">
        <f t="shared" si="2"/>
        <v>4159.9285969325056</v>
      </c>
      <c r="E53" s="14">
        <f>$A$28/C53</f>
        <v>4428.5115062274463</v>
      </c>
    </row>
    <row r="54" spans="1:5">
      <c r="A54" s="20" t="s">
        <v>56</v>
      </c>
      <c r="B54" s="20">
        <v>-313922.59999999998</v>
      </c>
      <c r="C54" s="12">
        <f t="shared" si="1"/>
        <v>3.6333634259259258</v>
      </c>
      <c r="D54" s="10">
        <f t="shared" si="2"/>
        <v>2632.2262270176375</v>
      </c>
      <c r="E54" s="18">
        <f t="shared" ref="E54:E86" si="3">$A$28/C54</f>
        <v>6998.749373253153</v>
      </c>
    </row>
    <row r="55" spans="1:5">
      <c r="A55" s="20" t="s">
        <v>57</v>
      </c>
      <c r="B55" s="20">
        <v>-1076810</v>
      </c>
      <c r="C55" s="12">
        <f t="shared" si="1"/>
        <v>12.463078703703705</v>
      </c>
      <c r="D55" s="10">
        <f t="shared" si="2"/>
        <v>9029.001172629376</v>
      </c>
      <c r="E55" s="18">
        <f t="shared" si="3"/>
        <v>2040.3465792479637</v>
      </c>
    </row>
    <row r="56" spans="1:5">
      <c r="A56" s="20" t="s">
        <v>58</v>
      </c>
      <c r="B56" s="20">
        <v>-36.391579999999998</v>
      </c>
      <c r="C56" s="19">
        <f t="shared" si="1"/>
        <v>4.2119884259259256E-4</v>
      </c>
      <c r="D56" s="10">
        <f t="shared" si="2"/>
        <v>0.30514168562126626</v>
      </c>
      <c r="E56" s="18">
        <f t="shared" si="3"/>
        <v>60372910.436974712</v>
      </c>
    </row>
    <row r="57" spans="1:5">
      <c r="A57" s="20" t="s">
        <v>59</v>
      </c>
      <c r="B57" s="20">
        <v>-757.0847</v>
      </c>
      <c r="C57" s="12">
        <f t="shared" si="1"/>
        <v>8.7625543981481487E-3</v>
      </c>
      <c r="D57" s="10">
        <f t="shared" si="2"/>
        <v>6.3481195792013061</v>
      </c>
      <c r="E57" s="18">
        <f t="shared" si="3"/>
        <v>2902007.6617583209</v>
      </c>
    </row>
    <row r="58" spans="1:5">
      <c r="A58" s="20" t="s">
        <v>60</v>
      </c>
      <c r="B58" s="20">
        <v>-353023.7</v>
      </c>
      <c r="C58" s="12">
        <f t="shared" si="1"/>
        <v>4.085922453703704</v>
      </c>
      <c r="D58" s="10">
        <f t="shared" si="2"/>
        <v>2960.0871103221189</v>
      </c>
      <c r="E58" s="18">
        <f t="shared" si="3"/>
        <v>6223.5640270044187</v>
      </c>
    </row>
    <row r="59" spans="1:5">
      <c r="A59" s="20" t="s">
        <v>61</v>
      </c>
      <c r="B59" s="20">
        <v>-2723.4369999999999</v>
      </c>
      <c r="C59" s="12">
        <f t="shared" si="1"/>
        <v>3.1521261574074075E-2</v>
      </c>
      <c r="D59" s="10">
        <f t="shared" si="2"/>
        <v>22.835891073246188</v>
      </c>
      <c r="E59" s="18">
        <f t="shared" si="3"/>
        <v>806725.32538847055</v>
      </c>
    </row>
    <row r="60" spans="1:5">
      <c r="A60" s="20" t="s">
        <v>62</v>
      </c>
      <c r="B60" s="20">
        <v>-1148146</v>
      </c>
      <c r="C60" s="12">
        <f t="shared" si="1"/>
        <v>13.288726851851852</v>
      </c>
      <c r="D60" s="10">
        <f t="shared" si="2"/>
        <v>9627.1501753788743</v>
      </c>
      <c r="E60" s="18">
        <f t="shared" si="3"/>
        <v>1913.5768447566772</v>
      </c>
    </row>
    <row r="61" spans="1:5">
      <c r="A61" s="20" t="s">
        <v>63</v>
      </c>
      <c r="B61" s="20">
        <v>-79288.490000000005</v>
      </c>
      <c r="C61" s="12">
        <f t="shared" si="1"/>
        <v>0.91769085648148152</v>
      </c>
      <c r="D61" s="10">
        <f t="shared" si="2"/>
        <v>664.83025713543941</v>
      </c>
      <c r="E61" s="18">
        <f t="shared" si="3"/>
        <v>27709.767205807551</v>
      </c>
    </row>
    <row r="62" spans="1:5">
      <c r="A62" s="20" t="s">
        <v>64</v>
      </c>
      <c r="B62" s="20">
        <v>-18637.61</v>
      </c>
      <c r="C62" s="12">
        <f t="shared" si="1"/>
        <v>0.21571307870370371</v>
      </c>
      <c r="D62" s="10">
        <f t="shared" si="2"/>
        <v>156.27548271747938</v>
      </c>
      <c r="E62" s="18">
        <f t="shared" si="3"/>
        <v>117883.44106352692</v>
      </c>
    </row>
    <row r="63" spans="1:5">
      <c r="A63" s="20" t="s">
        <v>65</v>
      </c>
      <c r="B63" s="20">
        <v>-29109.19</v>
      </c>
      <c r="C63" s="12">
        <f t="shared" si="1"/>
        <v>0.33691192129629627</v>
      </c>
      <c r="D63" s="10">
        <f t="shared" si="2"/>
        <v>244.07918819874561</v>
      </c>
      <c r="E63" s="18">
        <f t="shared" si="3"/>
        <v>75476.699970009475</v>
      </c>
    </row>
    <row r="64" spans="1:5">
      <c r="A64" s="20" t="s">
        <v>66</v>
      </c>
      <c r="B64" s="20">
        <v>-50679.77</v>
      </c>
      <c r="C64" s="12">
        <f t="shared" si="1"/>
        <v>0.586571412037037</v>
      </c>
      <c r="D64" s="10">
        <f t="shared" si="2"/>
        <v>424.94748633332432</v>
      </c>
      <c r="E64" s="18">
        <f t="shared" si="3"/>
        <v>43351.92523565123</v>
      </c>
    </row>
    <row r="65" spans="1:5">
      <c r="A65" s="20" t="s">
        <v>67</v>
      </c>
      <c r="B65" s="20">
        <v>-623731.9</v>
      </c>
      <c r="C65" s="12">
        <f t="shared" si="1"/>
        <v>7.2191192129629629</v>
      </c>
      <c r="D65" s="10">
        <f t="shared" si="2"/>
        <v>5229.9626271174566</v>
      </c>
      <c r="E65" s="18">
        <f t="shared" si="3"/>
        <v>3522.4518739541782</v>
      </c>
    </row>
    <row r="66" spans="1:5">
      <c r="A66" s="20" t="s">
        <v>68</v>
      </c>
      <c r="B66" s="20">
        <v>-6.5841599999999998</v>
      </c>
      <c r="C66" s="19">
        <f t="shared" si="1"/>
        <v>7.6205555555555559E-5</v>
      </c>
      <c r="D66" s="10">
        <f t="shared" si="2"/>
        <v>5.5207871732969996E-2</v>
      </c>
      <c r="E66" s="18">
        <f t="shared" si="3"/>
        <v>333689582.2701757</v>
      </c>
    </row>
    <row r="67" spans="1:5">
      <c r="A67" s="20" t="s">
        <v>69</v>
      </c>
      <c r="B67" s="20">
        <v>-24.810839999999999</v>
      </c>
      <c r="C67" s="19">
        <f t="shared" si="1"/>
        <v>2.8716249999999999E-4</v>
      </c>
      <c r="D67" s="10">
        <f t="shared" si="2"/>
        <v>0.2080377257398425</v>
      </c>
      <c r="E67" s="18">
        <f t="shared" si="3"/>
        <v>88552648.761589691</v>
      </c>
    </row>
    <row r="68" spans="1:5">
      <c r="A68" s="20" t="s">
        <v>70</v>
      </c>
      <c r="B68" s="20">
        <v>-515235</v>
      </c>
      <c r="C68" s="12">
        <f t="shared" si="1"/>
        <v>5.9633680555555557</v>
      </c>
      <c r="D68" s="10">
        <f t="shared" si="2"/>
        <v>4320.221226752813</v>
      </c>
      <c r="E68" s="18">
        <f t="shared" si="3"/>
        <v>4264.2009956621732</v>
      </c>
    </row>
    <row r="69" spans="1:5">
      <c r="A69" s="20" t="s">
        <v>71</v>
      </c>
      <c r="B69" s="20">
        <v>-609814.5</v>
      </c>
      <c r="C69" s="12">
        <f t="shared" si="1"/>
        <v>7.0580381944444444</v>
      </c>
      <c r="D69" s="10">
        <f t="shared" si="2"/>
        <v>5113.265883105094</v>
      </c>
      <c r="E69" s="18">
        <f t="shared" si="3"/>
        <v>3602.8425037449915</v>
      </c>
    </row>
    <row r="70" spans="1:5">
      <c r="A70" s="20" t="s">
        <v>72</v>
      </c>
      <c r="B70" s="20">
        <v>-668.17179999999996</v>
      </c>
      <c r="C70" s="12">
        <f t="shared" si="1"/>
        <v>7.7334699074074068E-3</v>
      </c>
      <c r="D70" s="10">
        <f t="shared" si="2"/>
        <v>5.6025890971646621</v>
      </c>
      <c r="E70" s="18">
        <f t="shared" si="3"/>
        <v>3288174.6880068872</v>
      </c>
    </row>
    <row r="71" spans="1:5">
      <c r="A71" s="20" t="s">
        <v>73</v>
      </c>
      <c r="B71" s="20">
        <v>-201.65309999999999</v>
      </c>
      <c r="C71" s="12">
        <f t="shared" si="1"/>
        <v>2.3339479166666665E-3</v>
      </c>
      <c r="D71" s="10">
        <f t="shared" si="2"/>
        <v>1.6908517532009812</v>
      </c>
      <c r="E71" s="18">
        <f t="shared" si="3"/>
        <v>10895273.120026423</v>
      </c>
    </row>
    <row r="72" spans="1:5">
      <c r="A72" s="20" t="s">
        <v>74</v>
      </c>
      <c r="B72" s="20">
        <v>-1348.184</v>
      </c>
      <c r="C72" s="12">
        <f t="shared" si="1"/>
        <v>1.5603981481481481E-2</v>
      </c>
      <c r="D72" s="10">
        <f t="shared" si="2"/>
        <v>11.3044593910905</v>
      </c>
      <c r="E72" s="18">
        <f t="shared" si="3"/>
        <v>1629648.1785868991</v>
      </c>
    </row>
    <row r="73" spans="1:5">
      <c r="A73" s="20" t="s">
        <v>75</v>
      </c>
      <c r="B73" s="20">
        <v>-9.3957429999999995</v>
      </c>
      <c r="C73" s="19">
        <f t="shared" si="1"/>
        <v>1.0874702546296296E-4</v>
      </c>
      <c r="D73" s="10">
        <f t="shared" si="2"/>
        <v>7.8782862867845055E-2</v>
      </c>
      <c r="E73" s="18">
        <f t="shared" si="3"/>
        <v>233836280.96255931</v>
      </c>
    </row>
    <row r="74" spans="1:5">
      <c r="A74" s="20" t="s">
        <v>76</v>
      </c>
      <c r="B74" s="20">
        <v>-226.0455</v>
      </c>
      <c r="C74" s="12">
        <f t="shared" si="1"/>
        <v>2.6162673611111113E-3</v>
      </c>
      <c r="D74" s="10">
        <f t="shared" si="2"/>
        <v>1.8953808792336562</v>
      </c>
      <c r="E74" s="18">
        <f t="shared" si="3"/>
        <v>9719572.3869751878</v>
      </c>
    </row>
    <row r="75" spans="1:5">
      <c r="A75" s="20" t="s">
        <v>77</v>
      </c>
      <c r="B75" s="20">
        <v>-1465.7729999999999</v>
      </c>
      <c r="C75" s="12">
        <f t="shared" si="1"/>
        <v>1.6964965277777778E-2</v>
      </c>
      <c r="D75" s="10">
        <f t="shared" si="2"/>
        <v>12.290437622058187</v>
      </c>
      <c r="E75" s="18">
        <f t="shared" si="3"/>
        <v>1498912.5874197436</v>
      </c>
    </row>
    <row r="76" spans="1:5">
      <c r="A76" s="20" t="s">
        <v>78</v>
      </c>
      <c r="B76" s="20">
        <v>-312.37670000000003</v>
      </c>
      <c r="C76" s="12">
        <f t="shared" si="1"/>
        <v>3.6154710648148153E-3</v>
      </c>
      <c r="D76" s="10">
        <f t="shared" si="2"/>
        <v>2.6192639282715566</v>
      </c>
      <c r="E76" s="18">
        <f t="shared" si="3"/>
        <v>7033385.0123904878</v>
      </c>
    </row>
    <row r="77" spans="1:5">
      <c r="A77" s="20" t="s">
        <v>79</v>
      </c>
      <c r="B77" s="20">
        <v>-92281.77</v>
      </c>
      <c r="C77" s="12">
        <f t="shared" si="1"/>
        <v>1.0680760416666668</v>
      </c>
      <c r="D77" s="10">
        <f t="shared" si="2"/>
        <v>773.77829843919949</v>
      </c>
      <c r="E77" s="18">
        <f t="shared" si="3"/>
        <v>23808.22994617463</v>
      </c>
    </row>
    <row r="78" spans="1:5">
      <c r="A78" s="20" t="s">
        <v>80</v>
      </c>
      <c r="B78" s="20">
        <v>-1959.7629999999999</v>
      </c>
      <c r="C78" s="12">
        <f t="shared" si="1"/>
        <v>2.2682442129629627E-2</v>
      </c>
      <c r="D78" s="10">
        <f t="shared" si="2"/>
        <v>16.43252052365381</v>
      </c>
      <c r="E78" s="18">
        <f t="shared" si="3"/>
        <v>1121087.3967923673</v>
      </c>
    </row>
    <row r="79" spans="1:5">
      <c r="A79" s="20" t="s">
        <v>81</v>
      </c>
      <c r="B79" s="20">
        <v>-2988.73</v>
      </c>
      <c r="C79" s="12">
        <f t="shared" si="1"/>
        <v>3.4591782407407408E-2</v>
      </c>
      <c r="D79" s="10">
        <f t="shared" si="2"/>
        <v>25.060360392894374</v>
      </c>
      <c r="E79" s="18">
        <f t="shared" si="3"/>
        <v>735116.78873635293</v>
      </c>
    </row>
    <row r="80" spans="1:5">
      <c r="A80" s="20" t="s">
        <v>82</v>
      </c>
      <c r="B80" s="20">
        <v>-22149.14</v>
      </c>
      <c r="C80" s="12">
        <f t="shared" si="1"/>
        <v>0.25635578703703704</v>
      </c>
      <c r="D80" s="10">
        <f t="shared" si="2"/>
        <v>185.71949650609875</v>
      </c>
      <c r="E80" s="18">
        <f t="shared" si="3"/>
        <v>99194.171873038867</v>
      </c>
    </row>
    <row r="81" spans="1:5">
      <c r="A81" s="20" t="s">
        <v>83</v>
      </c>
      <c r="B81" s="20">
        <v>-15687.28</v>
      </c>
      <c r="C81" s="12">
        <f t="shared" si="1"/>
        <v>0.18156574074074075</v>
      </c>
      <c r="D81" s="10">
        <f t="shared" si="2"/>
        <v>131.53710451738502</v>
      </c>
      <c r="E81" s="18">
        <f t="shared" si="3"/>
        <v>140053.95454151387</v>
      </c>
    </row>
    <row r="82" spans="1:5">
      <c r="A82" s="20" t="s">
        <v>84</v>
      </c>
      <c r="B82" s="20">
        <v>-123.49079999999999</v>
      </c>
      <c r="C82" s="12">
        <f t="shared" si="1"/>
        <v>1.4292916666666666E-3</v>
      </c>
      <c r="D82" s="10">
        <f t="shared" si="2"/>
        <v>1.0354645462142249</v>
      </c>
      <c r="E82" s="18">
        <f t="shared" si="3"/>
        <v>17791330.204355303</v>
      </c>
    </row>
    <row r="83" spans="1:5">
      <c r="A83" s="20" t="s">
        <v>85</v>
      </c>
      <c r="B83" s="20">
        <v>-169.93369999999999</v>
      </c>
      <c r="C83" s="12">
        <f t="shared" si="1"/>
        <v>1.9668252314814813E-3</v>
      </c>
      <c r="D83" s="10">
        <f t="shared" si="2"/>
        <v>1.4248860769952436</v>
      </c>
      <c r="E83" s="18">
        <f t="shared" si="3"/>
        <v>12928957.587576803</v>
      </c>
    </row>
    <row r="84" spans="1:5">
      <c r="A84" s="20" t="s">
        <v>86</v>
      </c>
      <c r="B84" s="20">
        <v>-162.67740000000001</v>
      </c>
      <c r="C84" s="12">
        <f t="shared" si="1"/>
        <v>1.8828402777777778E-3</v>
      </c>
      <c r="D84" s="10">
        <f t="shared" si="2"/>
        <v>1.3640423429948625</v>
      </c>
      <c r="E84" s="18">
        <f t="shared" si="3"/>
        <v>13505659.66753833</v>
      </c>
    </row>
    <row r="85" spans="1:5">
      <c r="A85" s="20" t="s">
        <v>87</v>
      </c>
      <c r="B85" s="20">
        <v>-140493.9</v>
      </c>
      <c r="C85" s="12">
        <f t="shared" si="1"/>
        <v>1.6260868055555555</v>
      </c>
      <c r="D85" s="10">
        <f t="shared" si="2"/>
        <v>1178.0347395058311</v>
      </c>
      <c r="E85" s="18">
        <f t="shared" si="3"/>
        <v>15638.156532062958</v>
      </c>
    </row>
    <row r="86" spans="1:5">
      <c r="A86" s="20" t="s">
        <v>88</v>
      </c>
      <c r="B86" s="20">
        <v>-484148.3</v>
      </c>
      <c r="C86" s="12">
        <f t="shared" si="1"/>
        <v>5.6035682870370369</v>
      </c>
      <c r="D86" s="10">
        <f t="shared" si="2"/>
        <v>4059.5607102706313</v>
      </c>
      <c r="E86" s="18">
        <f t="shared" si="3"/>
        <v>4538.0012694457464</v>
      </c>
    </row>
    <row r="88" spans="1:5">
      <c r="A88" s="20" t="s">
        <v>89</v>
      </c>
      <c r="D88" s="10">
        <f>SUM(D33:D86)</f>
        <v>71402.661325123394</v>
      </c>
    </row>
    <row r="100" spans="1:7">
      <c r="A100" s="20" t="s">
        <v>6</v>
      </c>
      <c r="B100" s="20" t="s">
        <v>116</v>
      </c>
      <c r="C100" s="20" t="s">
        <v>118</v>
      </c>
      <c r="D100" s="33">
        <v>29341</v>
      </c>
      <c r="E100" s="19" t="s">
        <v>119</v>
      </c>
      <c r="F100" s="19" t="s">
        <v>117</v>
      </c>
      <c r="G100" s="34" t="s">
        <v>115</v>
      </c>
    </row>
    <row r="101" spans="1:7">
      <c r="A101" s="20" t="s">
        <v>55</v>
      </c>
      <c r="B101" s="33">
        <v>29341</v>
      </c>
      <c r="C101" s="35">
        <v>0</v>
      </c>
      <c r="D101" s="19">
        <f>((B101+C101)-$D$100)/365.25</f>
        <v>0</v>
      </c>
      <c r="E101" s="19">
        <v>0</v>
      </c>
      <c r="F101" s="19">
        <f>-E101/86400</f>
        <v>0</v>
      </c>
      <c r="G101" s="34">
        <f>F101/$C$53</f>
        <v>0</v>
      </c>
    </row>
    <row r="102" spans="1:7">
      <c r="A102" s="20" t="s">
        <v>55</v>
      </c>
      <c r="B102" s="33">
        <v>29363</v>
      </c>
      <c r="C102" s="35">
        <v>0.828125</v>
      </c>
      <c r="D102" s="19">
        <f t="shared" ref="D102:D165" si="4">((B102+C102)-$D$100)/365.25</f>
        <v>6.25E-2</v>
      </c>
      <c r="E102" s="20">
        <v>-182995.8</v>
      </c>
      <c r="F102" s="20">
        <f>-E102/86400</f>
        <v>2.1180069444444443</v>
      </c>
      <c r="G102" s="34">
        <f>F102/$C$53</f>
        <v>0.3688551702285523</v>
      </c>
    </row>
    <row r="103" spans="1:7">
      <c r="A103" s="20" t="s">
        <v>55</v>
      </c>
      <c r="B103" s="33">
        <v>29409</v>
      </c>
      <c r="C103" s="35">
        <v>0.484375</v>
      </c>
      <c r="D103" s="19">
        <f t="shared" si="4"/>
        <v>0.1875</v>
      </c>
      <c r="E103" s="20">
        <v>-274565.90000000002</v>
      </c>
      <c r="F103" s="20">
        <f t="shared" ref="F103:F166" si="5">-E103/86400</f>
        <v>3.177846064814815</v>
      </c>
      <c r="G103" s="34">
        <f t="shared" ref="G103:G166" si="6">F103/$C$53</f>
        <v>0.55342828514892517</v>
      </c>
    </row>
    <row r="104" spans="1:7">
      <c r="A104" s="20" t="s">
        <v>55</v>
      </c>
      <c r="B104" s="33">
        <v>29455</v>
      </c>
      <c r="C104" s="35">
        <v>0.140625</v>
      </c>
      <c r="D104" s="19">
        <f t="shared" si="4"/>
        <v>0.3125</v>
      </c>
      <c r="E104" s="20">
        <v>-327816.8</v>
      </c>
      <c r="F104" s="20">
        <f t="shared" si="5"/>
        <v>3.7941759259259258</v>
      </c>
      <c r="G104" s="34">
        <f t="shared" si="6"/>
        <v>0.66076337034937027</v>
      </c>
    </row>
    <row r="105" spans="1:7">
      <c r="A105" s="20" t="s">
        <v>55</v>
      </c>
      <c r="B105" s="33">
        <v>29500</v>
      </c>
      <c r="C105" s="35">
        <v>0.796875</v>
      </c>
      <c r="D105" s="19">
        <f t="shared" si="4"/>
        <v>0.4375</v>
      </c>
      <c r="E105" s="20">
        <v>-361799.5</v>
      </c>
      <c r="F105" s="20">
        <f t="shared" si="5"/>
        <v>4.1874942129629629</v>
      </c>
      <c r="G105" s="34">
        <f t="shared" si="6"/>
        <v>0.72926054128622142</v>
      </c>
    </row>
    <row r="106" spans="1:7">
      <c r="A106" s="20" t="s">
        <v>55</v>
      </c>
      <c r="B106" s="33">
        <v>29546</v>
      </c>
      <c r="C106" s="35">
        <v>0.453125</v>
      </c>
      <c r="D106" s="19">
        <f t="shared" si="4"/>
        <v>0.5625</v>
      </c>
      <c r="E106" s="20">
        <v>-384989.9</v>
      </c>
      <c r="F106" s="20">
        <f t="shared" si="5"/>
        <v>4.455901620370371</v>
      </c>
      <c r="G106" s="34">
        <f t="shared" si="6"/>
        <v>0.77600423124887763</v>
      </c>
    </row>
    <row r="107" spans="1:7">
      <c r="A107" s="20" t="s">
        <v>55</v>
      </c>
      <c r="B107" s="33">
        <v>29592</v>
      </c>
      <c r="C107" s="35">
        <v>0.109375</v>
      </c>
      <c r="D107" s="19">
        <f t="shared" si="4"/>
        <v>0.6875</v>
      </c>
      <c r="E107" s="20">
        <v>-401629.2</v>
      </c>
      <c r="F107" s="20">
        <f t="shared" si="5"/>
        <v>4.6484861111111115</v>
      </c>
      <c r="G107" s="34">
        <f t="shared" si="6"/>
        <v>0.80954320773896071</v>
      </c>
    </row>
    <row r="108" spans="1:7">
      <c r="A108" s="20" t="s">
        <v>55</v>
      </c>
      <c r="B108" s="33">
        <v>29637</v>
      </c>
      <c r="C108" s="35">
        <v>0.765625</v>
      </c>
      <c r="D108" s="19">
        <f t="shared" si="4"/>
        <v>0.8125</v>
      </c>
      <c r="E108" s="20">
        <v>-414040.4</v>
      </c>
      <c r="F108" s="20">
        <f t="shared" si="5"/>
        <v>4.7921342592592593</v>
      </c>
      <c r="G108" s="34">
        <f t="shared" si="6"/>
        <v>0.83455982171994059</v>
      </c>
    </row>
    <row r="109" spans="1:7">
      <c r="A109" s="20" t="s">
        <v>55</v>
      </c>
      <c r="B109" s="33">
        <v>29683</v>
      </c>
      <c r="C109" s="35">
        <v>0.421875</v>
      </c>
      <c r="D109" s="19">
        <f t="shared" si="4"/>
        <v>0.9375</v>
      </c>
      <c r="E109" s="20">
        <v>-423591.5</v>
      </c>
      <c r="F109" s="20">
        <f t="shared" si="5"/>
        <v>4.9026793981481482</v>
      </c>
      <c r="G109" s="34">
        <f t="shared" si="6"/>
        <v>0.85381148004417495</v>
      </c>
    </row>
    <row r="110" spans="1:7">
      <c r="A110" s="20" t="s">
        <v>55</v>
      </c>
      <c r="B110" s="33">
        <v>29729</v>
      </c>
      <c r="C110" s="35">
        <v>7.8125E-2</v>
      </c>
      <c r="D110" s="19">
        <f t="shared" si="4"/>
        <v>1.0625</v>
      </c>
      <c r="E110" s="20">
        <v>-431134.3</v>
      </c>
      <c r="F110" s="20">
        <f t="shared" si="5"/>
        <v>4.9899803240740743</v>
      </c>
      <c r="G110" s="34">
        <f t="shared" si="6"/>
        <v>0.86901511191987879</v>
      </c>
    </row>
    <row r="111" spans="1:7">
      <c r="A111" s="20" t="s">
        <v>55</v>
      </c>
      <c r="B111" s="33">
        <v>29774</v>
      </c>
      <c r="C111" s="35">
        <v>0.734375</v>
      </c>
      <c r="D111" s="19">
        <f t="shared" si="4"/>
        <v>1.1875</v>
      </c>
      <c r="E111" s="20">
        <v>-437223.9</v>
      </c>
      <c r="F111" s="20">
        <f t="shared" si="5"/>
        <v>5.0604618055555557</v>
      </c>
      <c r="G111" s="34">
        <f t="shared" si="6"/>
        <v>0.88128960370943787</v>
      </c>
    </row>
    <row r="112" spans="1:7">
      <c r="A112" s="20" t="s">
        <v>55</v>
      </c>
      <c r="B112" s="33">
        <v>29820</v>
      </c>
      <c r="C112" s="35">
        <v>0.390625</v>
      </c>
      <c r="D112" s="19">
        <f t="shared" si="4"/>
        <v>1.3125</v>
      </c>
      <c r="E112" s="20">
        <v>-442234.4</v>
      </c>
      <c r="F112" s="20">
        <f t="shared" si="5"/>
        <v>5.1184537037037039</v>
      </c>
      <c r="G112" s="34">
        <f t="shared" si="6"/>
        <v>0.89138900943585431</v>
      </c>
    </row>
    <row r="113" spans="1:7">
      <c r="A113" s="20" t="s">
        <v>55</v>
      </c>
      <c r="B113" s="33">
        <v>29866</v>
      </c>
      <c r="C113" s="35">
        <v>4.6875E-2</v>
      </c>
      <c r="D113" s="19">
        <f t="shared" si="4"/>
        <v>1.4375</v>
      </c>
      <c r="E113" s="20">
        <v>-446426.4</v>
      </c>
      <c r="F113" s="20">
        <f t="shared" si="5"/>
        <v>5.1669722222222223</v>
      </c>
      <c r="G113" s="34">
        <f t="shared" si="6"/>
        <v>0.89983860704190921</v>
      </c>
    </row>
    <row r="114" spans="1:7">
      <c r="A114" s="40" t="s">
        <v>55</v>
      </c>
      <c r="B114" s="41">
        <v>29911</v>
      </c>
      <c r="C114" s="42">
        <v>0.703125</v>
      </c>
      <c r="D114" s="38">
        <f t="shared" si="4"/>
        <v>1.5625</v>
      </c>
      <c r="E114" s="40">
        <v>-449985.5</v>
      </c>
      <c r="F114" s="40">
        <f t="shared" si="5"/>
        <v>5.2081655092592589</v>
      </c>
      <c r="G114" s="43">
        <f t="shared" si="6"/>
        <v>0.9070125008490918</v>
      </c>
    </row>
    <row r="115" spans="1:7">
      <c r="A115" s="20" t="s">
        <v>55</v>
      </c>
      <c r="B115" s="33">
        <v>29957</v>
      </c>
      <c r="C115" s="35">
        <v>0.359375</v>
      </c>
      <c r="D115" s="19">
        <f t="shared" si="4"/>
        <v>1.6875</v>
      </c>
      <c r="E115" s="20">
        <v>-453046.8</v>
      </c>
      <c r="F115" s="20">
        <f t="shared" si="5"/>
        <v>5.2435972222222222</v>
      </c>
      <c r="G115" s="34">
        <f t="shared" si="6"/>
        <v>0.91318300494055549</v>
      </c>
    </row>
    <row r="116" spans="1:7">
      <c r="A116" s="20" t="s">
        <v>55</v>
      </c>
      <c r="B116" s="33">
        <v>30003</v>
      </c>
      <c r="C116" s="35">
        <v>1.5625E-2</v>
      </c>
      <c r="D116" s="19">
        <f t="shared" si="4"/>
        <v>1.8125</v>
      </c>
      <c r="E116" s="20">
        <v>-455710.6</v>
      </c>
      <c r="F116" s="20">
        <f t="shared" si="5"/>
        <v>5.2744282407407406</v>
      </c>
      <c r="G116" s="34">
        <f t="shared" si="6"/>
        <v>0.91855228883917406</v>
      </c>
    </row>
    <row r="117" spans="1:7">
      <c r="A117" s="20" t="s">
        <v>55</v>
      </c>
      <c r="B117" s="33">
        <v>30048</v>
      </c>
      <c r="C117" s="35">
        <v>0.671875</v>
      </c>
      <c r="D117" s="19">
        <f t="shared" si="4"/>
        <v>1.9375</v>
      </c>
      <c r="E117" s="20">
        <v>-458052.1</v>
      </c>
      <c r="F117" s="20">
        <f t="shared" si="5"/>
        <v>5.3015289351851846</v>
      </c>
      <c r="G117" s="34">
        <f t="shared" si="6"/>
        <v>0.92327192929589563</v>
      </c>
    </row>
    <row r="118" spans="1:7">
      <c r="A118" s="20" t="s">
        <v>55</v>
      </c>
      <c r="B118" s="33">
        <v>30094</v>
      </c>
      <c r="C118" s="35">
        <v>0.328125</v>
      </c>
      <c r="D118" s="19">
        <f t="shared" si="4"/>
        <v>2.0625</v>
      </c>
      <c r="E118" s="20">
        <v>-460130.1</v>
      </c>
      <c r="F118" s="20">
        <f t="shared" si="5"/>
        <v>5.3255798611111107</v>
      </c>
      <c r="G118" s="34">
        <f t="shared" si="6"/>
        <v>0.92746044642981318</v>
      </c>
    </row>
    <row r="119" spans="1:7">
      <c r="A119" s="20" t="s">
        <v>55</v>
      </c>
      <c r="B119" s="33">
        <v>30139</v>
      </c>
      <c r="C119" s="35">
        <v>0.984375</v>
      </c>
      <c r="D119" s="19">
        <f t="shared" si="4"/>
        <v>2.1875</v>
      </c>
      <c r="E119" s="20">
        <v>-461989.3</v>
      </c>
      <c r="F119" s="20">
        <f t="shared" si="5"/>
        <v>5.3470983796296299</v>
      </c>
      <c r="G119" s="34">
        <f t="shared" si="6"/>
        <v>0.93120793971921623</v>
      </c>
    </row>
    <row r="120" spans="1:7">
      <c r="A120" s="20" t="s">
        <v>55</v>
      </c>
      <c r="B120" s="33">
        <v>30185</v>
      </c>
      <c r="C120" s="35">
        <v>0.640625</v>
      </c>
      <c r="D120" s="19">
        <f t="shared" si="4"/>
        <v>2.3125</v>
      </c>
      <c r="E120" s="20">
        <v>-463665.1</v>
      </c>
      <c r="F120" s="20">
        <f t="shared" si="5"/>
        <v>5.3664942129629623</v>
      </c>
      <c r="G120" s="34">
        <f t="shared" si="6"/>
        <v>0.93458576311335406</v>
      </c>
    </row>
    <row r="121" spans="1:7">
      <c r="A121" s="20" t="s">
        <v>55</v>
      </c>
      <c r="B121" s="33">
        <v>30231</v>
      </c>
      <c r="C121" s="35">
        <v>0.296875</v>
      </c>
      <c r="D121" s="19">
        <f t="shared" si="4"/>
        <v>2.4375</v>
      </c>
      <c r="E121" s="20">
        <v>-465185.7</v>
      </c>
      <c r="F121" s="20">
        <f t="shared" si="5"/>
        <v>5.3840937499999999</v>
      </c>
      <c r="G121" s="34">
        <f t="shared" si="6"/>
        <v>0.93765075789383301</v>
      </c>
    </row>
    <row r="122" spans="1:7">
      <c r="A122" s="20" t="s">
        <v>55</v>
      </c>
      <c r="B122" s="33">
        <v>30276</v>
      </c>
      <c r="C122" s="35">
        <v>0.953125</v>
      </c>
      <c r="D122" s="19">
        <f t="shared" si="4"/>
        <v>2.5625</v>
      </c>
      <c r="E122" s="20">
        <v>-466573.5</v>
      </c>
      <c r="F122" s="20">
        <f t="shared" si="5"/>
        <v>5.4001562500000002</v>
      </c>
      <c r="G122" s="34">
        <f t="shared" si="6"/>
        <v>0.94044807458221158</v>
      </c>
    </row>
    <row r="123" spans="1:7">
      <c r="A123" s="20" t="s">
        <v>55</v>
      </c>
      <c r="B123" s="33">
        <v>30322</v>
      </c>
      <c r="C123" s="35">
        <v>0.609375</v>
      </c>
      <c r="D123" s="19">
        <f t="shared" si="4"/>
        <v>2.6875</v>
      </c>
      <c r="E123" s="20">
        <v>-467847</v>
      </c>
      <c r="F123" s="20">
        <f t="shared" si="5"/>
        <v>5.4148958333333335</v>
      </c>
      <c r="G123" s="34">
        <f t="shared" si="6"/>
        <v>0.94301500267174188</v>
      </c>
    </row>
    <row r="124" spans="1:7">
      <c r="A124" s="20" t="s">
        <v>55</v>
      </c>
      <c r="B124" s="33">
        <v>30368</v>
      </c>
      <c r="C124" s="35">
        <v>0.265625</v>
      </c>
      <c r="D124" s="19">
        <f t="shared" si="4"/>
        <v>2.8125</v>
      </c>
      <c r="E124" s="20">
        <v>-469021.2</v>
      </c>
      <c r="F124" s="20">
        <f t="shared" si="5"/>
        <v>5.4284861111111109</v>
      </c>
      <c r="G124" s="34">
        <f t="shared" si="6"/>
        <v>0.94538177688668201</v>
      </c>
    </row>
    <row r="125" spans="1:7">
      <c r="A125" s="20" t="s">
        <v>55</v>
      </c>
      <c r="B125" s="33">
        <v>30413</v>
      </c>
      <c r="C125" s="35">
        <v>0.921875</v>
      </c>
      <c r="D125" s="19">
        <f t="shared" si="4"/>
        <v>2.9375</v>
      </c>
      <c r="E125" s="20">
        <v>-470108.5</v>
      </c>
      <c r="F125" s="20">
        <f t="shared" si="5"/>
        <v>5.4410706018518518</v>
      </c>
      <c r="G125" s="34">
        <f t="shared" si="6"/>
        <v>0.94757339126575257</v>
      </c>
    </row>
    <row r="126" spans="1:7">
      <c r="A126" s="20" t="s">
        <v>55</v>
      </c>
      <c r="B126" s="33">
        <v>30459</v>
      </c>
      <c r="C126" s="35">
        <v>0.578125</v>
      </c>
      <c r="D126" s="19">
        <f t="shared" si="4"/>
        <v>3.0625</v>
      </c>
      <c r="E126" s="20">
        <v>-471119.3</v>
      </c>
      <c r="F126" s="20">
        <f t="shared" si="5"/>
        <v>5.4527696759259259</v>
      </c>
      <c r="G126" s="34">
        <f t="shared" si="6"/>
        <v>0.94961080855110569</v>
      </c>
    </row>
    <row r="127" spans="1:7">
      <c r="A127" s="20" t="s">
        <v>55</v>
      </c>
      <c r="B127" s="33">
        <v>30505</v>
      </c>
      <c r="C127" s="35">
        <v>0.234375</v>
      </c>
      <c r="D127" s="19">
        <f t="shared" si="4"/>
        <v>3.1875</v>
      </c>
      <c r="E127" s="20">
        <v>-472062.3</v>
      </c>
      <c r="F127" s="20">
        <f t="shared" si="5"/>
        <v>5.4636840277777781</v>
      </c>
      <c r="G127" s="34">
        <f t="shared" si="6"/>
        <v>0.9515115648828113</v>
      </c>
    </row>
    <row r="128" spans="1:7">
      <c r="A128" s="20" t="s">
        <v>55</v>
      </c>
      <c r="B128" s="33">
        <v>30550</v>
      </c>
      <c r="C128" s="35">
        <v>0.890625</v>
      </c>
      <c r="D128" s="19">
        <f t="shared" si="4"/>
        <v>3.3125</v>
      </c>
      <c r="E128" s="20">
        <v>-472944.6</v>
      </c>
      <c r="F128" s="20">
        <f t="shared" si="5"/>
        <v>5.4738958333333327</v>
      </c>
      <c r="G128" s="34">
        <f t="shared" si="6"/>
        <v>0.95328997136368476</v>
      </c>
    </row>
    <row r="129" spans="1:7">
      <c r="A129" s="20" t="s">
        <v>55</v>
      </c>
      <c r="B129" s="33">
        <v>30596</v>
      </c>
      <c r="C129" s="35">
        <v>0.546875</v>
      </c>
      <c r="D129" s="19">
        <f t="shared" si="4"/>
        <v>3.4375</v>
      </c>
      <c r="E129" s="20">
        <v>-473772.6</v>
      </c>
      <c r="F129" s="20">
        <f t="shared" si="5"/>
        <v>5.4834791666666662</v>
      </c>
      <c r="G129" s="34">
        <f t="shared" si="6"/>
        <v>0.9549589281427433</v>
      </c>
    </row>
    <row r="130" spans="1:7">
      <c r="A130" s="20" t="s">
        <v>55</v>
      </c>
      <c r="B130" s="33">
        <v>30642</v>
      </c>
      <c r="C130" s="35">
        <v>0.203125</v>
      </c>
      <c r="D130" s="19">
        <f t="shared" si="4"/>
        <v>3.5625</v>
      </c>
      <c r="E130" s="20">
        <v>-474551.6</v>
      </c>
      <c r="F130" s="20">
        <f t="shared" si="5"/>
        <v>5.4924953703703698</v>
      </c>
      <c r="G130" s="34">
        <f t="shared" si="6"/>
        <v>0.95652911815589137</v>
      </c>
    </row>
    <row r="131" spans="1:7">
      <c r="A131" s="20" t="s">
        <v>55</v>
      </c>
      <c r="B131" s="33">
        <v>30687</v>
      </c>
      <c r="C131" s="35">
        <v>0.859375</v>
      </c>
      <c r="D131" s="19">
        <f t="shared" si="4"/>
        <v>3.6875</v>
      </c>
      <c r="E131" s="20">
        <v>-475286.2</v>
      </c>
      <c r="F131" s="20">
        <f t="shared" si="5"/>
        <v>5.5009976851851849</v>
      </c>
      <c r="G131" s="34">
        <f t="shared" si="6"/>
        <v>0.95800981338523494</v>
      </c>
    </row>
    <row r="132" spans="1:7">
      <c r="A132" s="20" t="s">
        <v>55</v>
      </c>
      <c r="B132" s="33">
        <v>30733</v>
      </c>
      <c r="C132" s="35">
        <v>0.515625</v>
      </c>
      <c r="D132" s="19">
        <f t="shared" si="4"/>
        <v>3.8125</v>
      </c>
      <c r="E132" s="20">
        <v>-475980.4</v>
      </c>
      <c r="F132" s="20">
        <f t="shared" si="5"/>
        <v>5.5090324074074077</v>
      </c>
      <c r="G132" s="34">
        <f t="shared" si="6"/>
        <v>0.95940907642390949</v>
      </c>
    </row>
    <row r="133" spans="1:7">
      <c r="A133" s="20" t="s">
        <v>55</v>
      </c>
      <c r="B133" s="33">
        <v>30779</v>
      </c>
      <c r="C133" s="35">
        <v>0.171875</v>
      </c>
      <c r="D133" s="19">
        <f t="shared" si="4"/>
        <v>3.9375</v>
      </c>
      <c r="E133" s="20">
        <v>-476637.7</v>
      </c>
      <c r="F133" s="20">
        <f t="shared" si="5"/>
        <v>5.5166400462962963</v>
      </c>
      <c r="G133" s="34">
        <f t="shared" si="6"/>
        <v>0.96073396204090844</v>
      </c>
    </row>
    <row r="134" spans="1:7">
      <c r="A134" s="20" t="s">
        <v>55</v>
      </c>
      <c r="B134" s="33">
        <v>30824</v>
      </c>
      <c r="C134" s="35">
        <v>0.828125</v>
      </c>
      <c r="D134" s="19">
        <f t="shared" si="4"/>
        <v>4.0625</v>
      </c>
      <c r="E134" s="20">
        <v>-477260.9</v>
      </c>
      <c r="F134" s="20">
        <f t="shared" si="5"/>
        <v>5.5238530092592599</v>
      </c>
      <c r="G134" s="34">
        <f t="shared" si="6"/>
        <v>0.96199011405142698</v>
      </c>
    </row>
    <row r="135" spans="1:7">
      <c r="A135" s="20" t="s">
        <v>55</v>
      </c>
      <c r="B135" s="33">
        <v>30870</v>
      </c>
      <c r="C135" s="35">
        <v>0.484375</v>
      </c>
      <c r="D135" s="19">
        <f t="shared" si="4"/>
        <v>4.1875</v>
      </c>
      <c r="E135" s="20">
        <v>-477853</v>
      </c>
      <c r="F135" s="20">
        <f t="shared" si="5"/>
        <v>5.5307060185185186</v>
      </c>
      <c r="G135" s="34">
        <f t="shared" si="6"/>
        <v>0.9631835794003164</v>
      </c>
    </row>
    <row r="136" spans="1:7">
      <c r="A136" s="20" t="s">
        <v>55</v>
      </c>
      <c r="B136" s="33">
        <v>30916</v>
      </c>
      <c r="C136" s="35">
        <v>0.140625</v>
      </c>
      <c r="D136" s="19">
        <f t="shared" si="4"/>
        <v>4.3125</v>
      </c>
      <c r="E136" s="20">
        <v>-478416.2</v>
      </c>
      <c r="F136" s="20">
        <f t="shared" si="5"/>
        <v>5.5372245370370372</v>
      </c>
      <c r="G136" s="34">
        <f t="shared" si="6"/>
        <v>0.9643187925138017</v>
      </c>
    </row>
    <row r="137" spans="1:7">
      <c r="A137" s="20" t="s">
        <v>55</v>
      </c>
      <c r="B137" s="33">
        <v>30961</v>
      </c>
      <c r="C137" s="35">
        <v>0.796875</v>
      </c>
      <c r="D137" s="19">
        <f t="shared" si="4"/>
        <v>4.4375</v>
      </c>
      <c r="E137" s="20">
        <v>-478952.7</v>
      </c>
      <c r="F137" s="20">
        <f t="shared" si="5"/>
        <v>5.5434340277777778</v>
      </c>
      <c r="G137" s="34">
        <f t="shared" si="6"/>
        <v>0.9654001878181071</v>
      </c>
    </row>
    <row r="138" spans="1:7">
      <c r="A138" s="20" t="s">
        <v>55</v>
      </c>
      <c r="B138" s="33">
        <v>31007</v>
      </c>
      <c r="C138" s="35">
        <v>0.453125</v>
      </c>
      <c r="D138" s="19">
        <f t="shared" si="4"/>
        <v>4.5625</v>
      </c>
      <c r="E138" s="20">
        <v>-479464.2</v>
      </c>
      <c r="F138" s="20">
        <f t="shared" si="5"/>
        <v>5.5493541666666664</v>
      </c>
      <c r="G138" s="34">
        <f t="shared" si="6"/>
        <v>0.96643119191531535</v>
      </c>
    </row>
    <row r="139" spans="1:7">
      <c r="A139" s="20" t="s">
        <v>55</v>
      </c>
      <c r="B139" s="33">
        <v>31053</v>
      </c>
      <c r="C139" s="35">
        <v>0.109375</v>
      </c>
      <c r="D139" s="19">
        <f t="shared" si="4"/>
        <v>4.6875</v>
      </c>
      <c r="E139" s="20">
        <v>-479952.6</v>
      </c>
      <c r="F139" s="20">
        <f t="shared" si="5"/>
        <v>5.5550069444444441</v>
      </c>
      <c r="G139" s="34">
        <f t="shared" si="6"/>
        <v>0.96741563453716573</v>
      </c>
    </row>
    <row r="140" spans="1:7">
      <c r="A140" s="20" t="s">
        <v>55</v>
      </c>
      <c r="B140" s="33">
        <v>31098</v>
      </c>
      <c r="C140" s="35">
        <v>0.765625</v>
      </c>
      <c r="D140" s="19">
        <f t="shared" si="4"/>
        <v>4.8125</v>
      </c>
      <c r="E140" s="20">
        <v>-480419.4</v>
      </c>
      <c r="F140" s="20">
        <f t="shared" si="5"/>
        <v>5.5604097222222224</v>
      </c>
      <c r="G140" s="34">
        <f t="shared" si="6"/>
        <v>0.96835653915608433</v>
      </c>
    </row>
    <row r="141" spans="1:7">
      <c r="A141" s="20" t="s">
        <v>55</v>
      </c>
      <c r="B141" s="33">
        <v>31144</v>
      </c>
      <c r="C141" s="35">
        <v>0.421875</v>
      </c>
      <c r="D141" s="19">
        <f t="shared" si="4"/>
        <v>4.9375</v>
      </c>
      <c r="E141" s="20">
        <v>-480865.9</v>
      </c>
      <c r="F141" s="20">
        <f t="shared" si="5"/>
        <v>5.5655775462962964</v>
      </c>
      <c r="G141" s="34">
        <f t="shared" si="6"/>
        <v>0.96925652611483992</v>
      </c>
    </row>
    <row r="142" spans="1:7">
      <c r="A142" s="20" t="s">
        <v>55</v>
      </c>
      <c r="B142" s="33">
        <v>31190</v>
      </c>
      <c r="C142" s="35">
        <v>7.8125E-2</v>
      </c>
      <c r="D142" s="19">
        <f t="shared" si="4"/>
        <v>5.0625</v>
      </c>
      <c r="E142" s="20">
        <v>-481293.3</v>
      </c>
      <c r="F142" s="20">
        <f t="shared" si="5"/>
        <v>5.5705243055555558</v>
      </c>
      <c r="G142" s="34">
        <f t="shared" si="6"/>
        <v>0.97011801419137333</v>
      </c>
    </row>
    <row r="143" spans="1:7">
      <c r="A143" s="20" t="s">
        <v>55</v>
      </c>
      <c r="B143" s="33">
        <v>31235</v>
      </c>
      <c r="C143" s="35">
        <v>0.734375</v>
      </c>
      <c r="D143" s="19">
        <f t="shared" si="4"/>
        <v>5.1875</v>
      </c>
      <c r="E143" s="20">
        <v>-481703</v>
      </c>
      <c r="F143" s="20">
        <f t="shared" si="5"/>
        <v>5.5752662037037037</v>
      </c>
      <c r="G143" s="34">
        <f t="shared" si="6"/>
        <v>0.97094382529328183</v>
      </c>
    </row>
    <row r="144" spans="1:7">
      <c r="A144" s="20" t="s">
        <v>55</v>
      </c>
      <c r="B144" s="33">
        <v>31281</v>
      </c>
      <c r="C144" s="35">
        <v>0.390625</v>
      </c>
      <c r="D144" s="19">
        <f t="shared" si="4"/>
        <v>5.3125</v>
      </c>
      <c r="E144" s="20">
        <v>-482095.8</v>
      </c>
      <c r="F144" s="20">
        <f t="shared" si="5"/>
        <v>5.5798125000000001</v>
      </c>
      <c r="G144" s="34">
        <f t="shared" si="6"/>
        <v>0.97173557193919269</v>
      </c>
    </row>
    <row r="145" spans="1:7">
      <c r="A145" s="20" t="s">
        <v>55</v>
      </c>
      <c r="B145" s="33">
        <v>31327</v>
      </c>
      <c r="C145" s="35">
        <v>4.6875E-2</v>
      </c>
      <c r="D145" s="19">
        <f t="shared" si="4"/>
        <v>5.4375</v>
      </c>
      <c r="E145" s="20">
        <v>-482472.8</v>
      </c>
      <c r="F145" s="20">
        <f t="shared" si="5"/>
        <v>5.5841759259259254</v>
      </c>
      <c r="G145" s="34">
        <f t="shared" si="6"/>
        <v>0.97249547134221803</v>
      </c>
    </row>
    <row r="146" spans="1:7">
      <c r="A146" s="20" t="s">
        <v>55</v>
      </c>
      <c r="B146" s="33">
        <v>31372</v>
      </c>
      <c r="C146" s="35">
        <v>0.703125</v>
      </c>
      <c r="D146" s="19">
        <f t="shared" si="4"/>
        <v>5.5625</v>
      </c>
      <c r="E146" s="20">
        <v>-482834.8</v>
      </c>
      <c r="F146" s="20">
        <f t="shared" si="5"/>
        <v>5.5883657407407403</v>
      </c>
      <c r="G146" s="34">
        <f t="shared" si="6"/>
        <v>0.97322513602098526</v>
      </c>
    </row>
    <row r="147" spans="1:7">
      <c r="A147" s="20" t="s">
        <v>55</v>
      </c>
      <c r="B147" s="33">
        <v>31418</v>
      </c>
      <c r="C147" s="35">
        <v>0.359375</v>
      </c>
      <c r="D147" s="19">
        <f t="shared" si="4"/>
        <v>5.6875</v>
      </c>
      <c r="E147" s="20">
        <v>-483182.7</v>
      </c>
      <c r="F147" s="20">
        <f t="shared" si="5"/>
        <v>5.592392361111111</v>
      </c>
      <c r="G147" s="34">
        <f t="shared" si="6"/>
        <v>0.9739263800589496</v>
      </c>
    </row>
    <row r="148" spans="1:7">
      <c r="A148" s="20" t="s">
        <v>55</v>
      </c>
      <c r="B148" s="33">
        <v>31464</v>
      </c>
      <c r="C148" s="35">
        <v>1.5625E-2</v>
      </c>
      <c r="D148" s="19">
        <f t="shared" si="4"/>
        <v>5.8125</v>
      </c>
      <c r="E148" s="20">
        <v>-483517.2</v>
      </c>
      <c r="F148" s="20">
        <f t="shared" si="5"/>
        <v>5.5962638888888891</v>
      </c>
      <c r="G148" s="34">
        <f t="shared" si="6"/>
        <v>0.97460061440990997</v>
      </c>
    </row>
    <row r="149" spans="1:7">
      <c r="A149" s="20" t="s">
        <v>55</v>
      </c>
      <c r="B149" s="33">
        <v>31509</v>
      </c>
      <c r="C149" s="35">
        <v>0.671875</v>
      </c>
      <c r="D149" s="19">
        <f t="shared" si="4"/>
        <v>5.9375</v>
      </c>
      <c r="E149" s="20">
        <v>-483839.1</v>
      </c>
      <c r="F149" s="20">
        <f t="shared" si="5"/>
        <v>5.5999895833333326</v>
      </c>
      <c r="G149" s="34">
        <f t="shared" si="6"/>
        <v>0.97524945159249299</v>
      </c>
    </row>
    <row r="150" spans="1:7">
      <c r="A150" s="20" t="s">
        <v>55</v>
      </c>
      <c r="B150" s="33">
        <v>31555</v>
      </c>
      <c r="C150" s="35">
        <v>0.328125</v>
      </c>
      <c r="D150" s="19">
        <f t="shared" si="4"/>
        <v>6.0625</v>
      </c>
      <c r="E150" s="20">
        <v>-484148.9</v>
      </c>
      <c r="F150" s="20">
        <f t="shared" si="5"/>
        <v>5.6035752314814822</v>
      </c>
      <c r="G150" s="34">
        <f t="shared" si="6"/>
        <v>0.97587389943084146</v>
      </c>
    </row>
    <row r="151" spans="1:7">
      <c r="A151" s="20" t="s">
        <v>55</v>
      </c>
      <c r="B151" s="33">
        <v>31600</v>
      </c>
      <c r="C151" s="35">
        <v>0.984375</v>
      </c>
      <c r="D151" s="19">
        <f t="shared" si="4"/>
        <v>6.1875</v>
      </c>
      <c r="E151" s="20">
        <v>-484447.2</v>
      </c>
      <c r="F151" s="20">
        <f t="shared" si="5"/>
        <v>5.6070277777777777</v>
      </c>
      <c r="G151" s="34">
        <f t="shared" si="6"/>
        <v>0.97647516731392492</v>
      </c>
    </row>
    <row r="152" spans="1:7">
      <c r="A152" s="20" t="s">
        <v>55</v>
      </c>
      <c r="B152" s="33">
        <v>31646</v>
      </c>
      <c r="C152" s="35">
        <v>0.640625</v>
      </c>
      <c r="D152" s="19">
        <f t="shared" si="4"/>
        <v>6.3125</v>
      </c>
      <c r="E152" s="20">
        <v>-484734.7</v>
      </c>
      <c r="F152" s="20">
        <f t="shared" si="5"/>
        <v>5.6103553240740744</v>
      </c>
      <c r="G152" s="34">
        <f t="shared" si="6"/>
        <v>0.97705466619554249</v>
      </c>
    </row>
    <row r="153" spans="1:7">
      <c r="A153" s="20" t="s">
        <v>55</v>
      </c>
      <c r="B153" s="33">
        <v>31692</v>
      </c>
      <c r="C153" s="35">
        <v>0.296875</v>
      </c>
      <c r="D153" s="19">
        <f t="shared" si="4"/>
        <v>6.4375</v>
      </c>
      <c r="E153" s="20">
        <v>-485011.8</v>
      </c>
      <c r="F153" s="20">
        <f t="shared" si="5"/>
        <v>5.6135624999999996</v>
      </c>
      <c r="G153" s="34">
        <f t="shared" si="6"/>
        <v>0.97761320233500748</v>
      </c>
    </row>
    <row r="154" spans="1:7">
      <c r="A154" s="20" t="s">
        <v>55</v>
      </c>
      <c r="B154" s="33">
        <v>31737</v>
      </c>
      <c r="C154" s="35">
        <v>0.953125</v>
      </c>
      <c r="D154" s="19">
        <f t="shared" si="4"/>
        <v>6.5625</v>
      </c>
      <c r="E154" s="20">
        <v>-485279.1</v>
      </c>
      <c r="F154" s="20">
        <f t="shared" si="5"/>
        <v>5.6166562500000001</v>
      </c>
      <c r="G154" s="34">
        <f t="shared" si="6"/>
        <v>0.97815198512129065</v>
      </c>
    </row>
    <row r="155" spans="1:7">
      <c r="A155" s="20" t="s">
        <v>55</v>
      </c>
      <c r="B155" s="33">
        <v>31783</v>
      </c>
      <c r="C155" s="35">
        <v>0.609375</v>
      </c>
      <c r="D155" s="19">
        <f t="shared" si="4"/>
        <v>6.6875</v>
      </c>
      <c r="E155" s="20">
        <v>-485536.9</v>
      </c>
      <c r="F155" s="20">
        <f t="shared" si="5"/>
        <v>5.619640046296297</v>
      </c>
      <c r="G155" s="34">
        <f t="shared" si="6"/>
        <v>0.9786716192488768</v>
      </c>
    </row>
    <row r="156" spans="1:7">
      <c r="A156" s="20" t="s">
        <v>55</v>
      </c>
      <c r="B156" s="33">
        <v>31829</v>
      </c>
      <c r="C156" s="35">
        <v>0.265625</v>
      </c>
      <c r="D156" s="19">
        <f t="shared" si="4"/>
        <v>6.8125</v>
      </c>
      <c r="E156" s="20">
        <v>-485785.8</v>
      </c>
      <c r="F156" s="20">
        <f t="shared" si="5"/>
        <v>5.6225208333333336</v>
      </c>
      <c r="G156" s="34">
        <f t="shared" si="6"/>
        <v>0.97917331410673625</v>
      </c>
    </row>
    <row r="157" spans="1:7">
      <c r="A157" s="20" t="s">
        <v>55</v>
      </c>
      <c r="B157" s="33">
        <v>31874</v>
      </c>
      <c r="C157" s="35">
        <v>0.921875</v>
      </c>
      <c r="D157" s="19">
        <f t="shared" si="4"/>
        <v>6.9375</v>
      </c>
      <c r="E157" s="20">
        <v>-486026.2</v>
      </c>
      <c r="F157" s="20">
        <f t="shared" si="5"/>
        <v>5.6253032407407408</v>
      </c>
      <c r="G157" s="34">
        <f t="shared" si="6"/>
        <v>0.97965787595418274</v>
      </c>
    </row>
    <row r="158" spans="1:7">
      <c r="A158" s="20" t="s">
        <v>55</v>
      </c>
      <c r="B158" s="33">
        <v>31920</v>
      </c>
      <c r="C158" s="35">
        <v>0.578125</v>
      </c>
      <c r="D158" s="19">
        <f t="shared" si="4"/>
        <v>7.0625</v>
      </c>
      <c r="E158" s="20">
        <v>-486258.3</v>
      </c>
      <c r="F158" s="20">
        <f t="shared" si="5"/>
        <v>5.6279895833333331</v>
      </c>
      <c r="G158" s="34">
        <f t="shared" si="6"/>
        <v>0.98012570792087284</v>
      </c>
    </row>
    <row r="159" spans="1:7">
      <c r="A159" s="20" t="s">
        <v>55</v>
      </c>
      <c r="B159" s="33">
        <v>31966</v>
      </c>
      <c r="C159" s="35">
        <v>0.234375</v>
      </c>
      <c r="D159" s="19">
        <f t="shared" si="4"/>
        <v>7.1875</v>
      </c>
      <c r="E159" s="20">
        <v>-486482.7</v>
      </c>
      <c r="F159" s="20">
        <f t="shared" si="5"/>
        <v>5.6305868055555557</v>
      </c>
      <c r="G159" s="34">
        <f t="shared" si="6"/>
        <v>0.98057801939577716</v>
      </c>
    </row>
    <row r="160" spans="1:7">
      <c r="A160" s="20" t="s">
        <v>55</v>
      </c>
      <c r="B160" s="33">
        <v>32011</v>
      </c>
      <c r="C160" s="35">
        <v>0.890625</v>
      </c>
      <c r="D160" s="19">
        <f t="shared" si="4"/>
        <v>7.3125</v>
      </c>
      <c r="E160" s="20">
        <v>-486699.6</v>
      </c>
      <c r="F160" s="20">
        <f t="shared" si="5"/>
        <v>5.6330972222222222</v>
      </c>
      <c r="G160" s="34">
        <f t="shared" si="6"/>
        <v>0.98101521350855225</v>
      </c>
    </row>
    <row r="161" spans="1:7">
      <c r="A161" s="20" t="s">
        <v>55</v>
      </c>
      <c r="B161" s="33">
        <v>32057</v>
      </c>
      <c r="C161" s="35">
        <v>0.546875</v>
      </c>
      <c r="D161" s="19">
        <f t="shared" si="4"/>
        <v>7.4375</v>
      </c>
      <c r="E161" s="20">
        <v>-486909.3</v>
      </c>
      <c r="F161" s="20">
        <f t="shared" si="5"/>
        <v>5.6355243055555553</v>
      </c>
      <c r="G161" s="34">
        <f t="shared" si="6"/>
        <v>0.98143789495368339</v>
      </c>
    </row>
    <row r="162" spans="1:7">
      <c r="A162" s="20" t="s">
        <v>55</v>
      </c>
      <c r="B162" s="33">
        <v>32103</v>
      </c>
      <c r="C162" s="35">
        <v>0.203125</v>
      </c>
      <c r="D162" s="19">
        <f t="shared" si="4"/>
        <v>7.5625</v>
      </c>
      <c r="E162" s="20">
        <v>-487112.2</v>
      </c>
      <c r="F162" s="20">
        <f t="shared" si="5"/>
        <v>5.6378726851851857</v>
      </c>
      <c r="G162" s="34">
        <f t="shared" si="6"/>
        <v>0.98184686999048421</v>
      </c>
    </row>
    <row r="163" spans="1:7">
      <c r="A163" s="20" t="s">
        <v>55</v>
      </c>
      <c r="B163" s="33">
        <v>32148</v>
      </c>
      <c r="C163" s="35">
        <v>0.859375</v>
      </c>
      <c r="D163" s="19">
        <f t="shared" si="4"/>
        <v>7.6875</v>
      </c>
      <c r="E163" s="20">
        <v>-487308.5</v>
      </c>
      <c r="F163" s="20">
        <f t="shared" si="5"/>
        <v>5.6401446759259262</v>
      </c>
      <c r="G163" s="34">
        <f t="shared" si="6"/>
        <v>0.98224254174861125</v>
      </c>
    </row>
    <row r="164" spans="1:7">
      <c r="A164" s="20" t="s">
        <v>55</v>
      </c>
      <c r="B164" s="33">
        <v>32194</v>
      </c>
      <c r="C164" s="35">
        <v>0.515625</v>
      </c>
      <c r="D164" s="19">
        <f t="shared" si="4"/>
        <v>7.8125</v>
      </c>
      <c r="E164" s="20">
        <v>-487498.6</v>
      </c>
      <c r="F164" s="20">
        <f t="shared" si="5"/>
        <v>5.6423449074074075</v>
      </c>
      <c r="G164" s="34">
        <f t="shared" si="6"/>
        <v>0.98262571648737818</v>
      </c>
    </row>
    <row r="165" spans="1:7">
      <c r="A165" s="20" t="s">
        <v>55</v>
      </c>
      <c r="B165" s="33">
        <v>32240</v>
      </c>
      <c r="C165" s="35">
        <v>0.171875</v>
      </c>
      <c r="D165" s="19">
        <f t="shared" si="4"/>
        <v>7.9375</v>
      </c>
      <c r="E165" s="20">
        <v>-487682.6</v>
      </c>
      <c r="F165" s="20">
        <f t="shared" si="5"/>
        <v>5.6444745370370368</v>
      </c>
      <c r="G165" s="34">
        <f t="shared" si="6"/>
        <v>0.98299659577161336</v>
      </c>
    </row>
    <row r="166" spans="1:7">
      <c r="A166" s="20" t="s">
        <v>55</v>
      </c>
      <c r="B166" s="33">
        <v>32285</v>
      </c>
      <c r="C166" s="35">
        <v>0.828125</v>
      </c>
      <c r="D166" s="19">
        <f t="shared" ref="D166:D229" si="7">((B166+C166)-$D$100)/365.25</f>
        <v>8.0625</v>
      </c>
      <c r="E166" s="20">
        <v>-487860.8</v>
      </c>
      <c r="F166" s="20">
        <f t="shared" si="5"/>
        <v>5.6465370370370369</v>
      </c>
      <c r="G166" s="34">
        <f t="shared" si="6"/>
        <v>0.98335578429580206</v>
      </c>
    </row>
    <row r="167" spans="1:7">
      <c r="A167" s="20" t="s">
        <v>55</v>
      </c>
      <c r="B167" s="33">
        <v>32331</v>
      </c>
      <c r="C167" s="35">
        <v>0.484375</v>
      </c>
      <c r="D167" s="19">
        <f t="shared" si="7"/>
        <v>8.1875</v>
      </c>
      <c r="E167" s="20">
        <v>-488033.5</v>
      </c>
      <c r="F167" s="20">
        <f t="shared" ref="F167:F230" si="8">-E167/86400</f>
        <v>5.6485358796296294</v>
      </c>
      <c r="G167" s="34">
        <f t="shared" ref="G167:G230" si="9">F167/$C$53</f>
        <v>0.98370388675442932</v>
      </c>
    </row>
    <row r="168" spans="1:7">
      <c r="A168" s="20" t="s">
        <v>55</v>
      </c>
      <c r="B168" s="33">
        <v>32377</v>
      </c>
      <c r="C168" s="35">
        <v>0.140625</v>
      </c>
      <c r="D168" s="19">
        <f t="shared" si="7"/>
        <v>8.3125</v>
      </c>
      <c r="E168" s="20">
        <v>-488200.8</v>
      </c>
      <c r="F168" s="20">
        <f t="shared" si="8"/>
        <v>5.6504722222222217</v>
      </c>
      <c r="G168" s="34">
        <f t="shared" si="9"/>
        <v>0.98404110471232353</v>
      </c>
    </row>
    <row r="169" spans="1:7">
      <c r="A169" s="20" t="s">
        <v>55</v>
      </c>
      <c r="B169" s="33">
        <v>32422</v>
      </c>
      <c r="C169" s="35">
        <v>0.796875</v>
      </c>
      <c r="D169" s="19">
        <f t="shared" si="7"/>
        <v>8.4375</v>
      </c>
      <c r="E169" s="20">
        <v>-488363.1</v>
      </c>
      <c r="F169" s="20">
        <f t="shared" si="8"/>
        <v>5.6523506944444444</v>
      </c>
      <c r="G169" s="34">
        <f t="shared" si="9"/>
        <v>0.98436824442879856</v>
      </c>
    </row>
    <row r="170" spans="1:7">
      <c r="A170" s="20" t="s">
        <v>55</v>
      </c>
      <c r="B170" s="33">
        <v>32468</v>
      </c>
      <c r="C170" s="35">
        <v>0.453125</v>
      </c>
      <c r="D170" s="19">
        <f t="shared" si="7"/>
        <v>8.5625</v>
      </c>
      <c r="E170" s="20">
        <v>-488520.4</v>
      </c>
      <c r="F170" s="20">
        <f t="shared" si="8"/>
        <v>5.6541712962962967</v>
      </c>
      <c r="G170" s="34">
        <f t="shared" si="9"/>
        <v>0.98468530590385406</v>
      </c>
    </row>
    <row r="171" spans="1:7">
      <c r="A171" s="20" t="s">
        <v>55</v>
      </c>
      <c r="B171" s="33">
        <v>32514</v>
      </c>
      <c r="C171" s="35">
        <v>0.109375</v>
      </c>
      <c r="D171" s="19">
        <f t="shared" si="7"/>
        <v>8.6875</v>
      </c>
      <c r="E171" s="20">
        <v>-488672.3</v>
      </c>
      <c r="F171" s="20">
        <f t="shared" si="8"/>
        <v>5.6559293981481478</v>
      </c>
      <c r="G171" s="34">
        <f t="shared" si="9"/>
        <v>0.98499148287817639</v>
      </c>
    </row>
    <row r="172" spans="1:7">
      <c r="A172" s="20" t="s">
        <v>55</v>
      </c>
      <c r="B172" s="33">
        <v>32559</v>
      </c>
      <c r="C172" s="35">
        <v>0.765625</v>
      </c>
      <c r="D172" s="19">
        <f t="shared" si="7"/>
        <v>8.8125</v>
      </c>
      <c r="E172" s="20">
        <v>-488820.7</v>
      </c>
      <c r="F172" s="20">
        <f t="shared" si="8"/>
        <v>5.6576469907407407</v>
      </c>
      <c r="G172" s="34">
        <f t="shared" si="9"/>
        <v>0.9852906050835053</v>
      </c>
    </row>
    <row r="173" spans="1:7">
      <c r="A173" s="20" t="s">
        <v>55</v>
      </c>
      <c r="B173" s="33">
        <v>32605</v>
      </c>
      <c r="C173" s="35">
        <v>0.421875</v>
      </c>
      <c r="D173" s="19">
        <f t="shared" si="7"/>
        <v>8.9375</v>
      </c>
      <c r="E173" s="20">
        <v>-488964.3</v>
      </c>
      <c r="F173" s="20">
        <f t="shared" si="8"/>
        <v>5.6593090277777778</v>
      </c>
      <c r="G173" s="34">
        <f t="shared" si="9"/>
        <v>0.98558005217707145</v>
      </c>
    </row>
    <row r="174" spans="1:7">
      <c r="A174" s="20" t="s">
        <v>55</v>
      </c>
      <c r="B174" s="33">
        <v>32651</v>
      </c>
      <c r="C174" s="35">
        <v>7.8125E-2</v>
      </c>
      <c r="D174" s="19">
        <f t="shared" si="7"/>
        <v>9.0625</v>
      </c>
      <c r="E174" s="20">
        <v>-489103.8</v>
      </c>
      <c r="F174" s="20">
        <f t="shared" si="8"/>
        <v>5.6609236111111114</v>
      </c>
      <c r="G174" s="34">
        <f t="shared" si="9"/>
        <v>0.98586123511267376</v>
      </c>
    </row>
    <row r="175" spans="1:7">
      <c r="A175" s="20" t="s">
        <v>55</v>
      </c>
      <c r="B175" s="33">
        <v>32696</v>
      </c>
      <c r="C175" s="35">
        <v>0.734375</v>
      </c>
      <c r="D175" s="19">
        <f t="shared" si="7"/>
        <v>9.1875</v>
      </c>
      <c r="E175" s="20">
        <v>-489239.5</v>
      </c>
      <c r="F175" s="20">
        <f t="shared" si="8"/>
        <v>5.6624942129629634</v>
      </c>
      <c r="G175" s="34">
        <f t="shared" si="9"/>
        <v>0.98613475858479727</v>
      </c>
    </row>
    <row r="176" spans="1:7">
      <c r="A176" s="20" t="s">
        <v>55</v>
      </c>
      <c r="B176" s="33">
        <v>32742</v>
      </c>
      <c r="C176" s="35">
        <v>0.390625</v>
      </c>
      <c r="D176" s="19">
        <f t="shared" si="7"/>
        <v>9.3125</v>
      </c>
      <c r="E176" s="20">
        <v>-489371.1</v>
      </c>
      <c r="F176" s="20">
        <f t="shared" si="8"/>
        <v>5.6640173611111111</v>
      </c>
      <c r="G176" s="34">
        <f t="shared" si="9"/>
        <v>0.9864000178989567</v>
      </c>
    </row>
    <row r="177" spans="1:7">
      <c r="A177" s="20" t="s">
        <v>55</v>
      </c>
      <c r="B177" s="33">
        <v>32788</v>
      </c>
      <c r="C177" s="35">
        <v>4.6875E-2</v>
      </c>
      <c r="D177" s="19">
        <f t="shared" si="7"/>
        <v>9.4375</v>
      </c>
      <c r="E177" s="20">
        <v>-489498.9</v>
      </c>
      <c r="F177" s="20">
        <f t="shared" si="8"/>
        <v>5.665496527777778</v>
      </c>
      <c r="G177" s="34">
        <f t="shared" si="9"/>
        <v>0.98665761774963756</v>
      </c>
    </row>
    <row r="178" spans="1:7">
      <c r="A178" s="20" t="s">
        <v>55</v>
      </c>
      <c r="B178" s="33">
        <v>32833</v>
      </c>
      <c r="C178" s="35">
        <v>0.703125</v>
      </c>
      <c r="D178" s="19">
        <f t="shared" si="7"/>
        <v>9.5625</v>
      </c>
      <c r="E178" s="20">
        <v>-489623.1</v>
      </c>
      <c r="F178" s="20">
        <f t="shared" si="8"/>
        <v>5.6669340277777778</v>
      </c>
      <c r="G178" s="34">
        <f t="shared" si="9"/>
        <v>0.98690796126649627</v>
      </c>
    </row>
    <row r="179" spans="1:7">
      <c r="A179" s="20" t="s">
        <v>55</v>
      </c>
      <c r="B179" s="33">
        <v>32879</v>
      </c>
      <c r="C179" s="35">
        <v>0.359375</v>
      </c>
      <c r="D179" s="19">
        <f t="shared" si="7"/>
        <v>9.6875</v>
      </c>
      <c r="E179" s="20">
        <v>-489743.8</v>
      </c>
      <c r="F179" s="20">
        <f t="shared" si="8"/>
        <v>5.6683310185185185</v>
      </c>
      <c r="G179" s="34">
        <f t="shared" si="9"/>
        <v>0.98715125001436155</v>
      </c>
    </row>
    <row r="180" spans="1:7">
      <c r="A180" s="20" t="s">
        <v>55</v>
      </c>
      <c r="B180" s="33">
        <v>32925</v>
      </c>
      <c r="C180" s="35">
        <v>1.5625E-2</v>
      </c>
      <c r="D180" s="19">
        <f t="shared" si="7"/>
        <v>9.8125</v>
      </c>
      <c r="E180" s="20">
        <v>-489861.1</v>
      </c>
      <c r="F180" s="20">
        <f t="shared" si="8"/>
        <v>5.6696886574074075</v>
      </c>
      <c r="G180" s="34">
        <f t="shared" si="9"/>
        <v>0.98738768555806145</v>
      </c>
    </row>
    <row r="181" spans="1:7">
      <c r="A181" s="20" t="s">
        <v>55</v>
      </c>
      <c r="B181" s="33">
        <v>32970</v>
      </c>
      <c r="C181" s="35">
        <v>0.671875</v>
      </c>
      <c r="D181" s="19">
        <f t="shared" si="7"/>
        <v>9.9375</v>
      </c>
      <c r="E181" s="20">
        <v>-489975.3</v>
      </c>
      <c r="F181" s="20">
        <f t="shared" si="8"/>
        <v>5.6710104166666664</v>
      </c>
      <c r="G181" s="34">
        <f t="shared" si="9"/>
        <v>0.98761787259208134</v>
      </c>
    </row>
    <row r="182" spans="1:7">
      <c r="A182" s="20" t="s">
        <v>55</v>
      </c>
      <c r="B182" s="33">
        <v>33016</v>
      </c>
      <c r="C182" s="35">
        <v>0.328125</v>
      </c>
      <c r="D182" s="19">
        <f t="shared" si="7"/>
        <v>10.0625</v>
      </c>
      <c r="E182" s="20">
        <v>-490086.3</v>
      </c>
      <c r="F182" s="20">
        <f t="shared" si="8"/>
        <v>5.6722951388888889</v>
      </c>
      <c r="G182" s="34">
        <f t="shared" si="9"/>
        <v>0.98784160955159284</v>
      </c>
    </row>
    <row r="183" spans="1:7">
      <c r="A183" s="20" t="s">
        <v>55</v>
      </c>
      <c r="B183" s="33">
        <v>33061</v>
      </c>
      <c r="C183" s="35">
        <v>0.984375</v>
      </c>
      <c r="D183" s="19">
        <f t="shared" si="7"/>
        <v>10.1875</v>
      </c>
      <c r="E183" s="20">
        <v>-490194.3</v>
      </c>
      <c r="F183" s="20">
        <f t="shared" si="8"/>
        <v>5.6735451388888887</v>
      </c>
      <c r="G183" s="34">
        <f t="shared" si="9"/>
        <v>0.9880592995662526</v>
      </c>
    </row>
    <row r="184" spans="1:7">
      <c r="A184" s="20" t="s">
        <v>55</v>
      </c>
      <c r="B184" s="33">
        <v>33107</v>
      </c>
      <c r="C184" s="35">
        <v>0.640625</v>
      </c>
      <c r="D184" s="19">
        <f t="shared" si="7"/>
        <v>10.3125</v>
      </c>
      <c r="E184" s="20">
        <v>-490299.4</v>
      </c>
      <c r="F184" s="20">
        <f t="shared" si="8"/>
        <v>5.6747615740740747</v>
      </c>
      <c r="G184" s="34">
        <f t="shared" si="9"/>
        <v>0.98827114420088924</v>
      </c>
    </row>
    <row r="185" spans="1:7">
      <c r="A185" s="20" t="s">
        <v>55</v>
      </c>
      <c r="B185" s="33">
        <v>33153</v>
      </c>
      <c r="C185" s="35">
        <v>0.296875</v>
      </c>
      <c r="D185" s="19">
        <f t="shared" si="7"/>
        <v>10.4375</v>
      </c>
      <c r="E185" s="20">
        <v>-490401.7</v>
      </c>
      <c r="F185" s="20">
        <f t="shared" si="8"/>
        <v>5.6759456018518524</v>
      </c>
      <c r="G185" s="34">
        <f t="shared" si="9"/>
        <v>0.98847734502033091</v>
      </c>
    </row>
    <row r="186" spans="1:7">
      <c r="A186" s="20" t="s">
        <v>55</v>
      </c>
      <c r="B186" s="33">
        <v>33198</v>
      </c>
      <c r="C186" s="35">
        <v>0.953125</v>
      </c>
      <c r="D186" s="19">
        <f t="shared" si="7"/>
        <v>10.5625</v>
      </c>
      <c r="E186" s="20">
        <v>-490501.2</v>
      </c>
      <c r="F186" s="20">
        <f t="shared" si="8"/>
        <v>5.6770972222222227</v>
      </c>
      <c r="G186" s="34">
        <f t="shared" si="9"/>
        <v>0.98867790202457773</v>
      </c>
    </row>
    <row r="187" spans="1:7">
      <c r="A187" s="20" t="s">
        <v>55</v>
      </c>
      <c r="B187" s="33">
        <v>33244</v>
      </c>
      <c r="C187" s="35">
        <v>0.609375</v>
      </c>
      <c r="D187" s="19">
        <f t="shared" si="7"/>
        <v>10.6875</v>
      </c>
      <c r="E187" s="20">
        <v>-490598.2</v>
      </c>
      <c r="F187" s="20">
        <f t="shared" si="8"/>
        <v>5.6782199074074073</v>
      </c>
      <c r="G187" s="34">
        <f t="shared" si="9"/>
        <v>0.98887341990811461</v>
      </c>
    </row>
    <row r="188" spans="1:7">
      <c r="A188" s="20" t="s">
        <v>55</v>
      </c>
      <c r="B188" s="33">
        <v>33290</v>
      </c>
      <c r="C188" s="35">
        <v>0.265625</v>
      </c>
      <c r="D188" s="19">
        <f t="shared" si="7"/>
        <v>10.8125</v>
      </c>
      <c r="E188" s="20">
        <v>-490692.7</v>
      </c>
      <c r="F188" s="20">
        <f t="shared" si="8"/>
        <v>5.6793136574074072</v>
      </c>
      <c r="G188" s="34">
        <f t="shared" si="9"/>
        <v>0.98906389867094191</v>
      </c>
    </row>
    <row r="189" spans="1:7">
      <c r="A189" s="20" t="s">
        <v>55</v>
      </c>
      <c r="B189" s="33">
        <v>33335</v>
      </c>
      <c r="C189" s="35">
        <v>0.921875</v>
      </c>
      <c r="D189" s="19">
        <f t="shared" si="7"/>
        <v>10.9375</v>
      </c>
      <c r="E189" s="20">
        <v>-490784.7</v>
      </c>
      <c r="F189" s="20">
        <f t="shared" si="8"/>
        <v>5.6803784722222224</v>
      </c>
      <c r="G189" s="34">
        <f t="shared" si="9"/>
        <v>0.98924933831305961</v>
      </c>
    </row>
    <row r="190" spans="1:7">
      <c r="A190" s="20" t="s">
        <v>55</v>
      </c>
      <c r="B190" s="33">
        <v>33381</v>
      </c>
      <c r="C190" s="35">
        <v>0.578125</v>
      </c>
      <c r="D190" s="19">
        <f t="shared" si="7"/>
        <v>11.0625</v>
      </c>
      <c r="E190" s="20">
        <v>-490874.3</v>
      </c>
      <c r="F190" s="20">
        <f t="shared" si="8"/>
        <v>5.6814155092592591</v>
      </c>
      <c r="G190" s="34">
        <f t="shared" si="9"/>
        <v>0.98942994039929588</v>
      </c>
    </row>
    <row r="191" spans="1:7">
      <c r="A191" s="20" t="s">
        <v>55</v>
      </c>
      <c r="B191" s="33">
        <v>33427</v>
      </c>
      <c r="C191" s="35">
        <v>0.234375</v>
      </c>
      <c r="D191" s="19">
        <f t="shared" si="7"/>
        <v>11.1875</v>
      </c>
      <c r="E191" s="20">
        <v>-490961.7</v>
      </c>
      <c r="F191" s="20">
        <f t="shared" si="8"/>
        <v>5.6824270833333337</v>
      </c>
      <c r="G191" s="34">
        <f t="shared" si="9"/>
        <v>0.98960610805930771</v>
      </c>
    </row>
    <row r="192" spans="1:7">
      <c r="A192" s="20" t="s">
        <v>55</v>
      </c>
      <c r="B192" s="33">
        <v>33472</v>
      </c>
      <c r="C192" s="35">
        <v>0.890625</v>
      </c>
      <c r="D192" s="19">
        <f t="shared" si="7"/>
        <v>11.3125</v>
      </c>
      <c r="E192" s="20">
        <v>-491046.9</v>
      </c>
      <c r="F192" s="20">
        <f t="shared" si="8"/>
        <v>5.6834131944444444</v>
      </c>
      <c r="G192" s="34">
        <f t="shared" si="9"/>
        <v>0.98977784129309476</v>
      </c>
    </row>
    <row r="193" spans="1:7">
      <c r="A193" s="20" t="s">
        <v>55</v>
      </c>
      <c r="B193" s="33">
        <v>33518</v>
      </c>
      <c r="C193" s="35">
        <v>0.546875</v>
      </c>
      <c r="D193" s="19">
        <f t="shared" si="7"/>
        <v>11.4375</v>
      </c>
      <c r="E193" s="20">
        <v>-491129.8</v>
      </c>
      <c r="F193" s="20">
        <f t="shared" si="8"/>
        <v>5.6843726851851848</v>
      </c>
      <c r="G193" s="34">
        <f t="shared" si="9"/>
        <v>0.98994493853582899</v>
      </c>
    </row>
    <row r="194" spans="1:7">
      <c r="A194" s="20" t="s">
        <v>55</v>
      </c>
      <c r="B194" s="33">
        <v>33564</v>
      </c>
      <c r="C194" s="35">
        <v>0.203125</v>
      </c>
      <c r="D194" s="19">
        <f t="shared" si="7"/>
        <v>11.5625</v>
      </c>
      <c r="E194" s="20">
        <v>-491210.7</v>
      </c>
      <c r="F194" s="20">
        <f t="shared" si="8"/>
        <v>5.6853090277777776</v>
      </c>
      <c r="G194" s="34">
        <f t="shared" si="9"/>
        <v>0.99010800448199554</v>
      </c>
    </row>
    <row r="195" spans="1:7">
      <c r="A195" s="20" t="s">
        <v>55</v>
      </c>
      <c r="B195" s="33">
        <v>33609</v>
      </c>
      <c r="C195" s="35">
        <v>0.859375</v>
      </c>
      <c r="D195" s="19">
        <f t="shared" si="7"/>
        <v>11.6875</v>
      </c>
      <c r="E195" s="20">
        <v>-491289.7</v>
      </c>
      <c r="F195" s="20">
        <f t="shared" si="8"/>
        <v>5.68622337962963</v>
      </c>
      <c r="G195" s="34">
        <f t="shared" si="9"/>
        <v>0.99026724069642269</v>
      </c>
    </row>
    <row r="196" spans="1:7">
      <c r="A196" s="20" t="s">
        <v>55</v>
      </c>
      <c r="B196" s="33">
        <v>33655</v>
      </c>
      <c r="C196" s="35">
        <v>0.515625</v>
      </c>
      <c r="D196" s="19">
        <f t="shared" si="7"/>
        <v>11.8125</v>
      </c>
      <c r="E196" s="20">
        <v>-491366.8</v>
      </c>
      <c r="F196" s="20">
        <f t="shared" si="8"/>
        <v>5.6871157407407402</v>
      </c>
      <c r="G196" s="34">
        <f t="shared" si="9"/>
        <v>0.99042264717911022</v>
      </c>
    </row>
    <row r="197" spans="1:7">
      <c r="A197" s="20" t="s">
        <v>55</v>
      </c>
      <c r="B197" s="33">
        <v>33701</v>
      </c>
      <c r="C197" s="35">
        <v>0.171875</v>
      </c>
      <c r="D197" s="19">
        <f t="shared" si="7"/>
        <v>11.9375</v>
      </c>
      <c r="E197" s="20">
        <v>-491442</v>
      </c>
      <c r="F197" s="20">
        <f t="shared" si="8"/>
        <v>5.687986111111111</v>
      </c>
      <c r="G197" s="34">
        <f t="shared" si="9"/>
        <v>0.99057422393005856</v>
      </c>
    </row>
    <row r="198" spans="1:7">
      <c r="A198" s="20" t="s">
        <v>55</v>
      </c>
      <c r="B198" s="33">
        <v>33746</v>
      </c>
      <c r="C198" s="35">
        <v>0.828125</v>
      </c>
      <c r="D198" s="19">
        <f t="shared" si="7"/>
        <v>12.0625</v>
      </c>
      <c r="E198" s="20">
        <v>-491515.5</v>
      </c>
      <c r="F198" s="20">
        <f t="shared" si="8"/>
        <v>5.6888368055555558</v>
      </c>
      <c r="G198" s="34">
        <f t="shared" si="9"/>
        <v>0.99072237407892438</v>
      </c>
    </row>
    <row r="199" spans="1:7">
      <c r="A199" s="20" t="s">
        <v>55</v>
      </c>
      <c r="B199" s="33">
        <v>33792</v>
      </c>
      <c r="C199" s="35">
        <v>0.484375</v>
      </c>
      <c r="D199" s="19">
        <f t="shared" si="7"/>
        <v>12.1875</v>
      </c>
      <c r="E199" s="20">
        <v>-491587.3</v>
      </c>
      <c r="F199" s="20">
        <f t="shared" si="8"/>
        <v>5.6896678240740739</v>
      </c>
      <c r="G199" s="34">
        <f t="shared" si="9"/>
        <v>0.99086709762570735</v>
      </c>
    </row>
    <row r="200" spans="1:7">
      <c r="A200" s="20" t="s">
        <v>55</v>
      </c>
      <c r="B200" s="33">
        <v>33838</v>
      </c>
      <c r="C200" s="35">
        <v>0.140625</v>
      </c>
      <c r="D200" s="19">
        <f t="shared" si="7"/>
        <v>12.3125</v>
      </c>
      <c r="E200" s="20">
        <v>-491657.3</v>
      </c>
      <c r="F200" s="20">
        <f t="shared" si="8"/>
        <v>5.6904780092592588</v>
      </c>
      <c r="G200" s="34">
        <f t="shared" si="9"/>
        <v>0.99100819300557941</v>
      </c>
    </row>
    <row r="201" spans="1:7">
      <c r="A201" s="20" t="s">
        <v>55</v>
      </c>
      <c r="B201" s="33">
        <v>33883</v>
      </c>
      <c r="C201" s="35">
        <v>0.796875</v>
      </c>
      <c r="D201" s="19">
        <f t="shared" si="7"/>
        <v>12.4375</v>
      </c>
      <c r="E201" s="20">
        <v>-491725.7</v>
      </c>
      <c r="F201" s="20">
        <f t="shared" si="8"/>
        <v>5.691269675925926</v>
      </c>
      <c r="G201" s="34">
        <f t="shared" si="9"/>
        <v>0.99114606334819744</v>
      </c>
    </row>
    <row r="202" spans="1:7">
      <c r="A202" s="20" t="s">
        <v>55</v>
      </c>
      <c r="B202" s="33">
        <v>33929</v>
      </c>
      <c r="C202" s="35">
        <v>0.453125</v>
      </c>
      <c r="D202" s="19">
        <f t="shared" si="7"/>
        <v>12.5625</v>
      </c>
      <c r="E202" s="20">
        <v>-491792.5</v>
      </c>
      <c r="F202" s="20">
        <f t="shared" si="8"/>
        <v>5.6920428240740737</v>
      </c>
      <c r="G202" s="34">
        <f t="shared" si="9"/>
        <v>0.99128070865356099</v>
      </c>
    </row>
    <row r="203" spans="1:7">
      <c r="A203" s="20" t="s">
        <v>55</v>
      </c>
      <c r="B203" s="33">
        <v>33975</v>
      </c>
      <c r="C203" s="35">
        <v>0.109375</v>
      </c>
      <c r="D203" s="19">
        <f t="shared" si="7"/>
        <v>12.6875</v>
      </c>
      <c r="E203" s="20">
        <v>-491857.8</v>
      </c>
      <c r="F203" s="20">
        <f t="shared" si="8"/>
        <v>5.6927986111111109</v>
      </c>
      <c r="G203" s="34">
        <f t="shared" si="9"/>
        <v>0.99141233048649879</v>
      </c>
    </row>
    <row r="204" spans="1:7">
      <c r="A204" s="20" t="s">
        <v>55</v>
      </c>
      <c r="B204" s="33">
        <v>34020</v>
      </c>
      <c r="C204" s="35">
        <v>0.765625</v>
      </c>
      <c r="D204" s="19">
        <f t="shared" si="7"/>
        <v>12.8125</v>
      </c>
      <c r="E204" s="20">
        <v>-491921.7</v>
      </c>
      <c r="F204" s="20">
        <f t="shared" si="8"/>
        <v>5.6935381944444448</v>
      </c>
      <c r="G204" s="34">
        <f t="shared" si="9"/>
        <v>0.99154113041183933</v>
      </c>
    </row>
    <row r="205" spans="1:7">
      <c r="A205" s="20" t="s">
        <v>55</v>
      </c>
      <c r="B205" s="33">
        <v>34066</v>
      </c>
      <c r="C205" s="35">
        <v>0.421875</v>
      </c>
      <c r="D205" s="19">
        <f t="shared" si="7"/>
        <v>12.9375</v>
      </c>
      <c r="E205" s="20">
        <v>-491984</v>
      </c>
      <c r="F205" s="20">
        <f t="shared" si="8"/>
        <v>5.6942592592592591</v>
      </c>
      <c r="G205" s="34">
        <f t="shared" si="9"/>
        <v>0.9916667052999254</v>
      </c>
    </row>
    <row r="206" spans="1:7">
      <c r="A206" s="20" t="s">
        <v>55</v>
      </c>
      <c r="B206" s="33">
        <v>34112</v>
      </c>
      <c r="C206" s="35">
        <v>7.8125E-2</v>
      </c>
      <c r="D206" s="19">
        <f t="shared" si="7"/>
        <v>13.0625</v>
      </c>
      <c r="E206" s="20">
        <v>-492044.9</v>
      </c>
      <c r="F206" s="20">
        <f t="shared" si="8"/>
        <v>5.6949641203703703</v>
      </c>
      <c r="G206" s="34">
        <f t="shared" si="9"/>
        <v>0.99178945828041409</v>
      </c>
    </row>
    <row r="207" spans="1:7">
      <c r="A207" s="20" t="s">
        <v>55</v>
      </c>
      <c r="B207" s="33">
        <v>34157</v>
      </c>
      <c r="C207" s="35">
        <v>0.734375</v>
      </c>
      <c r="D207" s="19">
        <f t="shared" si="7"/>
        <v>13.1875</v>
      </c>
      <c r="E207" s="20">
        <v>-492104.6</v>
      </c>
      <c r="F207" s="20">
        <f t="shared" si="8"/>
        <v>5.6956550925925926</v>
      </c>
      <c r="G207" s="34">
        <f t="shared" si="9"/>
        <v>0.99190979248296218</v>
      </c>
    </row>
    <row r="208" spans="1:7">
      <c r="A208" s="20" t="s">
        <v>55</v>
      </c>
      <c r="B208" s="33">
        <v>34203</v>
      </c>
      <c r="C208" s="35">
        <v>0.390625</v>
      </c>
      <c r="D208" s="19">
        <f t="shared" si="7"/>
        <v>13.3125</v>
      </c>
      <c r="E208" s="20">
        <v>-492162.9</v>
      </c>
      <c r="F208" s="20">
        <f t="shared" si="8"/>
        <v>5.6963298611111117</v>
      </c>
      <c r="G208" s="34">
        <f t="shared" si="9"/>
        <v>0.99202730477791301</v>
      </c>
    </row>
    <row r="209" spans="1:7">
      <c r="A209" s="20" t="s">
        <v>55</v>
      </c>
      <c r="B209" s="33">
        <v>34249</v>
      </c>
      <c r="C209" s="35">
        <v>4.6875E-2</v>
      </c>
      <c r="D209" s="19">
        <f t="shared" si="7"/>
        <v>13.4375</v>
      </c>
      <c r="E209" s="20">
        <v>-492219.9</v>
      </c>
      <c r="F209" s="20">
        <f t="shared" si="8"/>
        <v>5.6969895833333339</v>
      </c>
      <c r="G209" s="34">
        <f t="shared" si="9"/>
        <v>0.99214219673009452</v>
      </c>
    </row>
    <row r="210" spans="1:7">
      <c r="A210" s="20" t="s">
        <v>55</v>
      </c>
      <c r="B210" s="33">
        <v>34294</v>
      </c>
      <c r="C210" s="35">
        <v>0.703125</v>
      </c>
      <c r="D210" s="19">
        <f t="shared" si="7"/>
        <v>13.5625</v>
      </c>
      <c r="E210" s="20">
        <v>-492275.7</v>
      </c>
      <c r="F210" s="20">
        <f t="shared" si="8"/>
        <v>5.6976354166666665</v>
      </c>
      <c r="G210" s="34">
        <f t="shared" si="9"/>
        <v>0.99225466990433531</v>
      </c>
    </row>
    <row r="211" spans="1:7">
      <c r="A211" s="20" t="s">
        <v>55</v>
      </c>
      <c r="B211" s="33">
        <v>34340</v>
      </c>
      <c r="C211" s="35">
        <v>0.359375</v>
      </c>
      <c r="D211" s="19">
        <f t="shared" si="7"/>
        <v>13.6875</v>
      </c>
      <c r="E211" s="20">
        <v>-492330.2</v>
      </c>
      <c r="F211" s="20">
        <f t="shared" si="8"/>
        <v>5.698266203703704</v>
      </c>
      <c r="G211" s="34">
        <f t="shared" si="9"/>
        <v>0.99236452273580722</v>
      </c>
    </row>
    <row r="212" spans="1:7">
      <c r="A212" s="20" t="s">
        <v>55</v>
      </c>
      <c r="B212" s="33">
        <v>34386</v>
      </c>
      <c r="C212" s="35">
        <v>1.5625E-2</v>
      </c>
      <c r="D212" s="19">
        <f t="shared" si="7"/>
        <v>13.8125</v>
      </c>
      <c r="E212" s="20">
        <v>-492383.6</v>
      </c>
      <c r="F212" s="20">
        <f t="shared" si="8"/>
        <v>5.698884259259259</v>
      </c>
      <c r="G212" s="34">
        <f t="shared" si="9"/>
        <v>0.99247215835416669</v>
      </c>
    </row>
    <row r="213" spans="1:7">
      <c r="A213" s="20" t="s">
        <v>55</v>
      </c>
      <c r="B213" s="33">
        <v>34431</v>
      </c>
      <c r="C213" s="35">
        <v>0.671875</v>
      </c>
      <c r="D213" s="19">
        <f t="shared" si="7"/>
        <v>13.9375</v>
      </c>
      <c r="E213" s="20">
        <v>-492435.9</v>
      </c>
      <c r="F213" s="20">
        <f t="shared" si="8"/>
        <v>5.6994895833333334</v>
      </c>
      <c r="G213" s="34">
        <f t="shared" si="9"/>
        <v>0.99257757675941405</v>
      </c>
    </row>
    <row r="214" spans="1:7">
      <c r="A214" s="20" t="s">
        <v>55</v>
      </c>
      <c r="B214" s="33">
        <v>34477</v>
      </c>
      <c r="C214" s="35">
        <v>0.328125</v>
      </c>
      <c r="D214" s="19">
        <f t="shared" si="7"/>
        <v>14.0625</v>
      </c>
      <c r="E214" s="20">
        <v>-492487</v>
      </c>
      <c r="F214" s="20">
        <f t="shared" si="8"/>
        <v>5.7000810185185182</v>
      </c>
      <c r="G214" s="34">
        <f t="shared" si="9"/>
        <v>0.99268057638672058</v>
      </c>
    </row>
    <row r="215" spans="1:7">
      <c r="A215" s="20" t="s">
        <v>55</v>
      </c>
      <c r="B215" s="33">
        <v>34522</v>
      </c>
      <c r="C215" s="35">
        <v>0.984375</v>
      </c>
      <c r="D215" s="19">
        <f t="shared" si="7"/>
        <v>14.1875</v>
      </c>
      <c r="E215" s="20">
        <v>-492537.1</v>
      </c>
      <c r="F215" s="20">
        <f t="shared" si="8"/>
        <v>5.7006608796296296</v>
      </c>
      <c r="G215" s="34">
        <f t="shared" si="9"/>
        <v>0.99278156036574339</v>
      </c>
    </row>
    <row r="216" spans="1:7">
      <c r="A216" s="20" t="s">
        <v>55</v>
      </c>
      <c r="B216" s="33">
        <v>34568</v>
      </c>
      <c r="C216" s="35">
        <v>0.640625</v>
      </c>
      <c r="D216" s="19">
        <f t="shared" si="7"/>
        <v>14.3125</v>
      </c>
      <c r="E216" s="20">
        <v>-492586.1</v>
      </c>
      <c r="F216" s="20">
        <f t="shared" si="8"/>
        <v>5.7012280092592587</v>
      </c>
      <c r="G216" s="34">
        <f t="shared" si="9"/>
        <v>0.99288032713165375</v>
      </c>
    </row>
    <row r="217" spans="1:7">
      <c r="A217" s="20" t="s">
        <v>55</v>
      </c>
      <c r="B217" s="33">
        <v>34614</v>
      </c>
      <c r="C217" s="35">
        <v>0.296875</v>
      </c>
      <c r="D217" s="19">
        <f t="shared" si="7"/>
        <v>14.4375</v>
      </c>
      <c r="E217" s="20">
        <v>-492634.1</v>
      </c>
      <c r="F217" s="20">
        <f t="shared" si="8"/>
        <v>5.7017835648148143</v>
      </c>
      <c r="G217" s="34">
        <f t="shared" si="9"/>
        <v>0.99297707824928039</v>
      </c>
    </row>
    <row r="218" spans="1:7">
      <c r="A218" s="20" t="s">
        <v>55</v>
      </c>
      <c r="B218" s="33">
        <v>34659</v>
      </c>
      <c r="C218" s="35">
        <v>0.953125</v>
      </c>
      <c r="D218" s="19">
        <f t="shared" si="7"/>
        <v>14.5625</v>
      </c>
      <c r="E218" s="20">
        <v>-492681.2</v>
      </c>
      <c r="F218" s="20">
        <f t="shared" si="8"/>
        <v>5.7023287037037038</v>
      </c>
      <c r="G218" s="34">
        <f t="shared" si="9"/>
        <v>0.99307201528345157</v>
      </c>
    </row>
    <row r="219" spans="1:7">
      <c r="A219" s="20" t="s">
        <v>55</v>
      </c>
      <c r="B219" s="33">
        <v>34705</v>
      </c>
      <c r="C219" s="35">
        <v>0.609375</v>
      </c>
      <c r="D219" s="19">
        <f t="shared" si="7"/>
        <v>14.6875</v>
      </c>
      <c r="E219" s="20">
        <v>-492727.4</v>
      </c>
      <c r="F219" s="20">
        <f t="shared" si="8"/>
        <v>5.7028634259259263</v>
      </c>
      <c r="G219" s="34">
        <f t="shared" si="9"/>
        <v>0.99316513823416719</v>
      </c>
    </row>
    <row r="220" spans="1:7">
      <c r="A220" s="20" t="s">
        <v>55</v>
      </c>
      <c r="B220" s="33">
        <v>34751</v>
      </c>
      <c r="C220" s="35">
        <v>0.265625</v>
      </c>
      <c r="D220" s="19">
        <f t="shared" si="7"/>
        <v>14.8125</v>
      </c>
      <c r="E220" s="20">
        <v>-492772.6</v>
      </c>
      <c r="F220" s="20">
        <f t="shared" si="8"/>
        <v>5.7033865740740737</v>
      </c>
      <c r="G220" s="34">
        <f t="shared" si="9"/>
        <v>0.99325624553659875</v>
      </c>
    </row>
    <row r="221" spans="1:7">
      <c r="A221" s="20" t="s">
        <v>55</v>
      </c>
      <c r="B221" s="33">
        <v>34796</v>
      </c>
      <c r="C221" s="35">
        <v>0.921875</v>
      </c>
      <c r="D221" s="19">
        <f t="shared" si="7"/>
        <v>14.9375</v>
      </c>
      <c r="E221" s="20">
        <v>-492817</v>
      </c>
      <c r="F221" s="20">
        <f t="shared" si="8"/>
        <v>5.703900462962963</v>
      </c>
      <c r="G221" s="34">
        <f t="shared" si="9"/>
        <v>0.99334574032040346</v>
      </c>
    </row>
    <row r="222" spans="1:7">
      <c r="A222" s="20" t="s">
        <v>55</v>
      </c>
      <c r="B222" s="33">
        <v>34842</v>
      </c>
      <c r="C222" s="35">
        <v>0.578125</v>
      </c>
      <c r="D222" s="19">
        <f t="shared" si="7"/>
        <v>15.0625</v>
      </c>
      <c r="E222" s="20">
        <v>-492860.4</v>
      </c>
      <c r="F222" s="20">
        <f t="shared" si="8"/>
        <v>5.7044027777777782</v>
      </c>
      <c r="G222" s="34">
        <f t="shared" si="9"/>
        <v>0.99343321945592422</v>
      </c>
    </row>
    <row r="223" spans="1:7">
      <c r="A223" s="20" t="s">
        <v>55</v>
      </c>
      <c r="B223" s="33">
        <v>34888</v>
      </c>
      <c r="C223" s="35">
        <v>0.234375</v>
      </c>
      <c r="D223" s="19">
        <f t="shared" si="7"/>
        <v>15.1875</v>
      </c>
      <c r="E223" s="20">
        <v>-492903</v>
      </c>
      <c r="F223" s="20">
        <f t="shared" si="8"/>
        <v>5.7048958333333335</v>
      </c>
      <c r="G223" s="34">
        <f t="shared" si="9"/>
        <v>0.99351908607281769</v>
      </c>
    </row>
    <row r="224" spans="1:7">
      <c r="A224" s="20" t="s">
        <v>55</v>
      </c>
      <c r="B224" s="33">
        <v>34933</v>
      </c>
      <c r="C224" s="35">
        <v>0.890625</v>
      </c>
      <c r="D224" s="19">
        <f t="shared" si="7"/>
        <v>15.3125</v>
      </c>
      <c r="E224" s="20">
        <v>-492944.8</v>
      </c>
      <c r="F224" s="20">
        <f t="shared" si="8"/>
        <v>5.7053796296296291</v>
      </c>
      <c r="G224" s="34">
        <f t="shared" si="9"/>
        <v>0.99360334017108409</v>
      </c>
    </row>
    <row r="225" spans="1:7">
      <c r="A225" s="20" t="s">
        <v>55</v>
      </c>
      <c r="B225" s="33">
        <v>34979</v>
      </c>
      <c r="C225" s="35">
        <v>0.546875</v>
      </c>
      <c r="D225" s="19">
        <f t="shared" si="7"/>
        <v>15.4375</v>
      </c>
      <c r="E225" s="20">
        <v>-492985.8</v>
      </c>
      <c r="F225" s="20">
        <f t="shared" si="8"/>
        <v>5.7058541666666667</v>
      </c>
      <c r="G225" s="34">
        <f t="shared" si="9"/>
        <v>0.99368598175072353</v>
      </c>
    </row>
    <row r="226" spans="1:7">
      <c r="A226" s="20" t="s">
        <v>55</v>
      </c>
      <c r="B226" s="33">
        <v>35025</v>
      </c>
      <c r="C226" s="35">
        <v>0.203125</v>
      </c>
      <c r="D226" s="19">
        <f t="shared" si="7"/>
        <v>15.5625</v>
      </c>
      <c r="E226" s="20">
        <v>-493025.9</v>
      </c>
      <c r="F226" s="20">
        <f t="shared" si="8"/>
        <v>5.7063182870370373</v>
      </c>
      <c r="G226" s="34">
        <f t="shared" si="9"/>
        <v>0.99376680924690752</v>
      </c>
    </row>
    <row r="227" spans="1:7">
      <c r="A227" s="20" t="s">
        <v>55</v>
      </c>
      <c r="B227" s="33">
        <v>35070</v>
      </c>
      <c r="C227" s="35">
        <v>0.859375</v>
      </c>
      <c r="D227" s="19">
        <f t="shared" si="7"/>
        <v>15.6875</v>
      </c>
      <c r="E227" s="20">
        <v>-493065.4</v>
      </c>
      <c r="F227" s="20">
        <f t="shared" si="8"/>
        <v>5.7067754629629635</v>
      </c>
      <c r="G227" s="34">
        <f t="shared" si="9"/>
        <v>0.9938464273541211</v>
      </c>
    </row>
    <row r="228" spans="1:7">
      <c r="A228" s="20" t="s">
        <v>55</v>
      </c>
      <c r="B228" s="33">
        <v>35116</v>
      </c>
      <c r="C228" s="35">
        <v>0.515625</v>
      </c>
      <c r="D228" s="19">
        <f t="shared" si="7"/>
        <v>15.8125</v>
      </c>
      <c r="E228" s="20">
        <v>-493104.1</v>
      </c>
      <c r="F228" s="20">
        <f t="shared" si="8"/>
        <v>5.707223379629629</v>
      </c>
      <c r="G228" s="34">
        <f t="shared" si="9"/>
        <v>0.99392443294270727</v>
      </c>
    </row>
    <row r="229" spans="1:7">
      <c r="A229" s="20" t="s">
        <v>55</v>
      </c>
      <c r="B229" s="33">
        <v>35162</v>
      </c>
      <c r="C229" s="35">
        <v>0.171875</v>
      </c>
      <c r="D229" s="19">
        <f t="shared" si="7"/>
        <v>15.9375</v>
      </c>
      <c r="E229" s="20">
        <v>-493142</v>
      </c>
      <c r="F229" s="20">
        <f t="shared" si="8"/>
        <v>5.7076620370370375</v>
      </c>
      <c r="G229" s="34">
        <f t="shared" si="9"/>
        <v>0.99400082601266682</v>
      </c>
    </row>
    <row r="230" spans="1:7">
      <c r="A230" s="20" t="s">
        <v>55</v>
      </c>
      <c r="B230" s="33">
        <v>35207</v>
      </c>
      <c r="C230" s="35">
        <v>0.828125</v>
      </c>
      <c r="D230" s="19">
        <f t="shared" ref="D230:D293" si="10">((B230+C230)-$D$100)/365.25</f>
        <v>16.0625</v>
      </c>
      <c r="E230" s="20">
        <v>-493179.2</v>
      </c>
      <c r="F230" s="20">
        <f t="shared" si="8"/>
        <v>5.7080925925925925</v>
      </c>
      <c r="G230" s="34">
        <f t="shared" si="9"/>
        <v>0.99407580812882734</v>
      </c>
    </row>
    <row r="231" spans="1:7">
      <c r="A231" s="20" t="s">
        <v>55</v>
      </c>
      <c r="B231" s="33">
        <v>35253</v>
      </c>
      <c r="C231" s="35">
        <v>0.484375</v>
      </c>
      <c r="D231" s="19">
        <f t="shared" si="10"/>
        <v>16.1875</v>
      </c>
      <c r="E231" s="20">
        <v>-493215.8</v>
      </c>
      <c r="F231" s="20">
        <f t="shared" ref="F231:F294" si="11">-E231/86400</f>
        <v>5.7085162037037032</v>
      </c>
      <c r="G231" s="34">
        <f t="shared" ref="G231:G294" si="12">F231/$C$53</f>
        <v>0.99414958085601757</v>
      </c>
    </row>
    <row r="232" spans="1:7">
      <c r="A232" s="20" t="s">
        <v>55</v>
      </c>
      <c r="B232" s="33">
        <v>35299</v>
      </c>
      <c r="C232" s="35">
        <v>0.140625</v>
      </c>
      <c r="D232" s="19">
        <f t="shared" si="10"/>
        <v>16.3125</v>
      </c>
      <c r="E232" s="20">
        <v>-493251.7</v>
      </c>
      <c r="F232" s="20">
        <f t="shared" si="11"/>
        <v>5.7089317129629631</v>
      </c>
      <c r="G232" s="34">
        <f t="shared" si="12"/>
        <v>0.99422194262940922</v>
      </c>
    </row>
    <row r="233" spans="1:7">
      <c r="A233" s="20" t="s">
        <v>55</v>
      </c>
      <c r="B233" s="33">
        <v>35344</v>
      </c>
      <c r="C233" s="35">
        <v>0.796875</v>
      </c>
      <c r="D233" s="19">
        <f t="shared" si="10"/>
        <v>16.4375</v>
      </c>
      <c r="E233" s="20">
        <v>-493287</v>
      </c>
      <c r="F233" s="20">
        <f t="shared" si="11"/>
        <v>5.7093402777777778</v>
      </c>
      <c r="G233" s="34">
        <f t="shared" si="12"/>
        <v>0.99429309501383034</v>
      </c>
    </row>
    <row r="234" spans="1:7">
      <c r="A234" s="20" t="s">
        <v>55</v>
      </c>
      <c r="B234" s="33">
        <v>35390</v>
      </c>
      <c r="C234" s="35">
        <v>0.453125</v>
      </c>
      <c r="D234" s="19">
        <f t="shared" si="10"/>
        <v>16.5625</v>
      </c>
      <c r="E234" s="20">
        <v>-493321.6</v>
      </c>
      <c r="F234" s="20">
        <f t="shared" si="11"/>
        <v>5.7097407407407408</v>
      </c>
      <c r="G234" s="34">
        <f t="shared" si="12"/>
        <v>0.99436283644445289</v>
      </c>
    </row>
    <row r="235" spans="1:7">
      <c r="A235" s="20" t="s">
        <v>55</v>
      </c>
      <c r="B235" s="33">
        <v>35436</v>
      </c>
      <c r="C235" s="35">
        <v>0.109375</v>
      </c>
      <c r="D235" s="19">
        <f t="shared" si="10"/>
        <v>16.6875</v>
      </c>
      <c r="E235" s="20">
        <v>-493355.6</v>
      </c>
      <c r="F235" s="20">
        <f t="shared" si="11"/>
        <v>5.7101342592592585</v>
      </c>
      <c r="G235" s="34">
        <f t="shared" si="12"/>
        <v>0.99443136848610492</v>
      </c>
    </row>
    <row r="236" spans="1:7">
      <c r="A236" s="20" t="s">
        <v>55</v>
      </c>
      <c r="B236" s="33">
        <v>35481</v>
      </c>
      <c r="C236" s="35">
        <v>0.765625</v>
      </c>
      <c r="D236" s="19">
        <f t="shared" si="10"/>
        <v>16.8125</v>
      </c>
      <c r="E236" s="20">
        <v>-493389</v>
      </c>
      <c r="F236" s="20">
        <f t="shared" si="11"/>
        <v>5.7105208333333337</v>
      </c>
      <c r="G236" s="34">
        <f t="shared" si="12"/>
        <v>0.99449869113878697</v>
      </c>
    </row>
    <row r="237" spans="1:7">
      <c r="A237" s="20" t="s">
        <v>55</v>
      </c>
      <c r="B237" s="33">
        <v>35527</v>
      </c>
      <c r="C237" s="35">
        <v>0.421875</v>
      </c>
      <c r="D237" s="19">
        <f t="shared" si="10"/>
        <v>16.9375</v>
      </c>
      <c r="E237" s="20">
        <v>-493421.9</v>
      </c>
      <c r="F237" s="20">
        <f t="shared" si="11"/>
        <v>5.7109016203703709</v>
      </c>
      <c r="G237" s="34">
        <f t="shared" si="12"/>
        <v>0.99456500596732678</v>
      </c>
    </row>
    <row r="238" spans="1:7">
      <c r="A238" s="20" t="s">
        <v>55</v>
      </c>
      <c r="B238" s="33">
        <v>35573</v>
      </c>
      <c r="C238" s="35">
        <v>7.8125E-2</v>
      </c>
      <c r="D238" s="19">
        <f t="shared" si="10"/>
        <v>17.0625</v>
      </c>
      <c r="E238" s="20">
        <v>-493454.2</v>
      </c>
      <c r="F238" s="20">
        <f t="shared" si="11"/>
        <v>5.7112754629629627</v>
      </c>
      <c r="G238" s="34">
        <f t="shared" si="12"/>
        <v>0.99463011140689628</v>
      </c>
    </row>
    <row r="239" spans="1:7">
      <c r="A239" s="20" t="s">
        <v>55</v>
      </c>
      <c r="B239" s="33">
        <v>35618</v>
      </c>
      <c r="C239" s="35">
        <v>0.734375</v>
      </c>
      <c r="D239" s="19">
        <f t="shared" si="10"/>
        <v>17.1875</v>
      </c>
      <c r="E239" s="20">
        <v>-493485.9</v>
      </c>
      <c r="F239" s="20">
        <f t="shared" si="11"/>
        <v>5.7116423611111111</v>
      </c>
      <c r="G239" s="34">
        <f t="shared" si="12"/>
        <v>0.99469400745749548</v>
      </c>
    </row>
    <row r="240" spans="1:7">
      <c r="A240" s="20" t="s">
        <v>55</v>
      </c>
      <c r="B240" s="33">
        <v>35664</v>
      </c>
      <c r="C240" s="35">
        <v>0.390625</v>
      </c>
      <c r="D240" s="19">
        <f t="shared" si="10"/>
        <v>17.3125</v>
      </c>
      <c r="E240" s="20">
        <v>-493517</v>
      </c>
      <c r="F240" s="20">
        <f t="shared" si="11"/>
        <v>5.7120023148148151</v>
      </c>
      <c r="G240" s="34">
        <f t="shared" si="12"/>
        <v>0.99475669411912448</v>
      </c>
    </row>
    <row r="241" spans="1:7">
      <c r="A241" s="20" t="s">
        <v>55</v>
      </c>
      <c r="B241" s="33">
        <v>35710</v>
      </c>
      <c r="C241" s="35">
        <v>4.6875E-2</v>
      </c>
      <c r="D241" s="19">
        <f t="shared" si="10"/>
        <v>17.4375</v>
      </c>
      <c r="E241" s="20">
        <v>-493547.6</v>
      </c>
      <c r="F241" s="20">
        <f t="shared" si="11"/>
        <v>5.7123564814814811</v>
      </c>
      <c r="G241" s="34">
        <f t="shared" si="12"/>
        <v>0.99481837295661124</v>
      </c>
    </row>
    <row r="242" spans="1:7">
      <c r="A242" s="20" t="s">
        <v>55</v>
      </c>
      <c r="B242" s="33">
        <v>35755</v>
      </c>
      <c r="C242" s="35">
        <v>0.703125</v>
      </c>
      <c r="D242" s="19">
        <f t="shared" si="10"/>
        <v>17.5625</v>
      </c>
      <c r="E242" s="20">
        <v>-493577.7</v>
      </c>
      <c r="F242" s="20">
        <f t="shared" si="11"/>
        <v>5.7127048611111109</v>
      </c>
      <c r="G242" s="34">
        <f t="shared" si="12"/>
        <v>0.9948790439699563</v>
      </c>
    </row>
    <row r="243" spans="1:7">
      <c r="A243" s="20" t="s">
        <v>55</v>
      </c>
      <c r="B243" s="33">
        <v>35801</v>
      </c>
      <c r="C243" s="35">
        <v>0.359375</v>
      </c>
      <c r="D243" s="19">
        <f t="shared" si="10"/>
        <v>17.6875</v>
      </c>
      <c r="E243" s="20">
        <v>-493607.2</v>
      </c>
      <c r="F243" s="20">
        <f t="shared" si="11"/>
        <v>5.7130462962962962</v>
      </c>
      <c r="G243" s="34">
        <f t="shared" si="12"/>
        <v>0.99493850559433106</v>
      </c>
    </row>
    <row r="244" spans="1:7">
      <c r="A244" s="20" t="s">
        <v>55</v>
      </c>
      <c r="B244" s="33">
        <v>35847</v>
      </c>
      <c r="C244" s="35">
        <v>1.5625E-2</v>
      </c>
      <c r="D244" s="19">
        <f t="shared" si="10"/>
        <v>17.8125</v>
      </c>
      <c r="E244" s="20">
        <v>-493636.3</v>
      </c>
      <c r="F244" s="20">
        <f t="shared" si="11"/>
        <v>5.7133831018518517</v>
      </c>
      <c r="G244" s="34">
        <f t="shared" si="12"/>
        <v>0.99499716095939217</v>
      </c>
    </row>
    <row r="245" spans="1:7">
      <c r="A245" s="20" t="s">
        <v>55</v>
      </c>
      <c r="B245" s="33">
        <v>35892</v>
      </c>
      <c r="C245" s="35">
        <v>0.671875</v>
      </c>
      <c r="D245" s="19">
        <f t="shared" si="10"/>
        <v>17.9375</v>
      </c>
      <c r="E245" s="20">
        <v>-493665</v>
      </c>
      <c r="F245" s="20">
        <f t="shared" si="11"/>
        <v>5.7137152777777782</v>
      </c>
      <c r="G245" s="34">
        <f t="shared" si="12"/>
        <v>0.99505501006513974</v>
      </c>
    </row>
    <row r="246" spans="1:7">
      <c r="A246" s="20" t="s">
        <v>55</v>
      </c>
      <c r="B246" s="33">
        <v>35938</v>
      </c>
      <c r="C246" s="35">
        <v>0.328125</v>
      </c>
      <c r="D246" s="19">
        <f t="shared" si="10"/>
        <v>18.0625</v>
      </c>
      <c r="E246" s="20">
        <v>-493693.1</v>
      </c>
      <c r="F246" s="20">
        <f t="shared" si="11"/>
        <v>5.7140405092592585</v>
      </c>
      <c r="G246" s="34">
        <f t="shared" si="12"/>
        <v>0.9951116497819168</v>
      </c>
    </row>
    <row r="247" spans="1:7">
      <c r="A247" s="20" t="s">
        <v>55</v>
      </c>
      <c r="B247" s="33">
        <v>35983</v>
      </c>
      <c r="C247" s="35">
        <v>0.984375</v>
      </c>
      <c r="D247" s="19">
        <f t="shared" si="10"/>
        <v>18.1875</v>
      </c>
      <c r="E247" s="20">
        <v>-493720.8</v>
      </c>
      <c r="F247" s="20">
        <f t="shared" si="11"/>
        <v>5.7143611111111108</v>
      </c>
      <c r="G247" s="34">
        <f t="shared" si="12"/>
        <v>0.99516748323938053</v>
      </c>
    </row>
    <row r="248" spans="1:7">
      <c r="A248" s="20" t="s">
        <v>55</v>
      </c>
      <c r="B248" s="33">
        <v>36029</v>
      </c>
      <c r="C248" s="35">
        <v>0.640625</v>
      </c>
      <c r="D248" s="19">
        <f t="shared" si="10"/>
        <v>18.3125</v>
      </c>
      <c r="E248" s="20">
        <v>-493748</v>
      </c>
      <c r="F248" s="20">
        <f t="shared" si="11"/>
        <v>5.7146759259259259</v>
      </c>
      <c r="G248" s="34">
        <f t="shared" si="12"/>
        <v>0.99522230887270235</v>
      </c>
    </row>
    <row r="249" spans="1:7">
      <c r="A249" s="20" t="s">
        <v>55</v>
      </c>
      <c r="B249" s="33">
        <v>36075</v>
      </c>
      <c r="C249" s="35">
        <v>0.296875</v>
      </c>
      <c r="D249" s="19">
        <f t="shared" si="10"/>
        <v>18.4375</v>
      </c>
      <c r="E249" s="20">
        <v>-493774.8</v>
      </c>
      <c r="F249" s="20">
        <f t="shared" si="11"/>
        <v>5.7149861111111111</v>
      </c>
      <c r="G249" s="34">
        <f t="shared" si="12"/>
        <v>0.99527632824671053</v>
      </c>
    </row>
    <row r="250" spans="1:7">
      <c r="A250" s="20" t="s">
        <v>55</v>
      </c>
      <c r="B250" s="33">
        <v>36120</v>
      </c>
      <c r="C250" s="35">
        <v>0.953125</v>
      </c>
      <c r="D250" s="19">
        <f t="shared" si="10"/>
        <v>18.5625</v>
      </c>
      <c r="E250" s="20">
        <v>-493801.2</v>
      </c>
      <c r="F250" s="20">
        <f t="shared" si="11"/>
        <v>5.7152916666666664</v>
      </c>
      <c r="G250" s="34">
        <f t="shared" si="12"/>
        <v>0.99532954136140506</v>
      </c>
    </row>
    <row r="251" spans="1:7">
      <c r="A251" s="20" t="s">
        <v>55</v>
      </c>
      <c r="B251" s="33">
        <v>36166</v>
      </c>
      <c r="C251" s="35">
        <v>0.609375</v>
      </c>
      <c r="D251" s="19">
        <f t="shared" si="10"/>
        <v>18.6875</v>
      </c>
      <c r="E251" s="20">
        <v>-493827.2</v>
      </c>
      <c r="F251" s="20">
        <f t="shared" si="11"/>
        <v>5.7155925925925928</v>
      </c>
      <c r="G251" s="34">
        <f t="shared" si="12"/>
        <v>0.99538194821678627</v>
      </c>
    </row>
    <row r="252" spans="1:7">
      <c r="A252" s="20" t="s">
        <v>55</v>
      </c>
      <c r="B252" s="33">
        <v>36212</v>
      </c>
      <c r="C252" s="35">
        <v>0.265625</v>
      </c>
      <c r="D252" s="19">
        <f t="shared" si="10"/>
        <v>18.8125</v>
      </c>
      <c r="E252" s="20">
        <v>-493852.7</v>
      </c>
      <c r="F252" s="20">
        <f t="shared" si="11"/>
        <v>5.715887731481482</v>
      </c>
      <c r="G252" s="34">
        <f t="shared" si="12"/>
        <v>0.99543334724802546</v>
      </c>
    </row>
    <row r="253" spans="1:7">
      <c r="A253" s="20" t="s">
        <v>55</v>
      </c>
      <c r="B253" s="33">
        <v>36257</v>
      </c>
      <c r="C253" s="35">
        <v>0.921875</v>
      </c>
      <c r="D253" s="19">
        <f t="shared" si="10"/>
        <v>18.9375</v>
      </c>
      <c r="E253" s="20">
        <v>-493878.1</v>
      </c>
      <c r="F253" s="20">
        <f t="shared" si="11"/>
        <v>5.7161817129629631</v>
      </c>
      <c r="G253" s="34">
        <f t="shared" si="12"/>
        <v>0.99548454471443604</v>
      </c>
    </row>
    <row r="254" spans="1:7">
      <c r="A254" s="20" t="s">
        <v>55</v>
      </c>
      <c r="B254" s="33">
        <v>36303</v>
      </c>
      <c r="C254" s="35">
        <v>0.578125</v>
      </c>
      <c r="D254" s="19">
        <f t="shared" si="10"/>
        <v>19.0625</v>
      </c>
      <c r="E254" s="20">
        <v>-493902.8</v>
      </c>
      <c r="F254" s="20">
        <f t="shared" si="11"/>
        <v>5.7164675925925925</v>
      </c>
      <c r="G254" s="34">
        <f t="shared" si="12"/>
        <v>0.99553433122704804</v>
      </c>
    </row>
    <row r="255" spans="1:7">
      <c r="A255" s="20" t="s">
        <v>55</v>
      </c>
      <c r="B255" s="33">
        <v>36349</v>
      </c>
      <c r="C255" s="35">
        <v>0.234375</v>
      </c>
      <c r="D255" s="19">
        <f t="shared" si="10"/>
        <v>19.1875</v>
      </c>
      <c r="E255" s="20">
        <v>-493927.1</v>
      </c>
      <c r="F255" s="20">
        <f t="shared" si="11"/>
        <v>5.7167488425925921</v>
      </c>
      <c r="G255" s="34">
        <f t="shared" si="12"/>
        <v>0.9955833114803464</v>
      </c>
    </row>
    <row r="256" spans="1:7">
      <c r="A256" s="20" t="s">
        <v>55</v>
      </c>
      <c r="B256" s="33">
        <v>36394</v>
      </c>
      <c r="C256" s="35">
        <v>0.890625</v>
      </c>
      <c r="D256" s="19">
        <f t="shared" si="10"/>
        <v>19.3125</v>
      </c>
      <c r="E256" s="20">
        <v>-493951.1</v>
      </c>
      <c r="F256" s="20">
        <f t="shared" si="11"/>
        <v>5.7170266203703699</v>
      </c>
      <c r="G256" s="34">
        <f t="shared" si="12"/>
        <v>0.99563168703915972</v>
      </c>
    </row>
    <row r="257" spans="1:7">
      <c r="A257" s="20" t="s">
        <v>55</v>
      </c>
      <c r="B257" s="33">
        <v>36440</v>
      </c>
      <c r="C257" s="35">
        <v>0.546875</v>
      </c>
      <c r="D257" s="19">
        <f t="shared" si="10"/>
        <v>19.4375</v>
      </c>
      <c r="E257" s="20">
        <v>-493974.8</v>
      </c>
      <c r="F257" s="20">
        <f t="shared" si="11"/>
        <v>5.717300925925926</v>
      </c>
      <c r="G257" s="34">
        <f t="shared" si="12"/>
        <v>0.995679457903488</v>
      </c>
    </row>
    <row r="258" spans="1:7">
      <c r="A258" s="20" t="s">
        <v>55</v>
      </c>
      <c r="B258" s="33">
        <v>36486</v>
      </c>
      <c r="C258" s="35">
        <v>0.203125</v>
      </c>
      <c r="D258" s="19">
        <f t="shared" si="10"/>
        <v>19.5625</v>
      </c>
      <c r="E258" s="20">
        <v>-493998.2</v>
      </c>
      <c r="F258" s="20">
        <f t="shared" si="11"/>
        <v>5.7175717592592594</v>
      </c>
      <c r="G258" s="34">
        <f t="shared" si="12"/>
        <v>0.9957266240733309</v>
      </c>
    </row>
    <row r="259" spans="1:7">
      <c r="A259" s="20" t="s">
        <v>55</v>
      </c>
      <c r="B259" s="33">
        <v>36531</v>
      </c>
      <c r="C259" s="35">
        <v>0.859375</v>
      </c>
      <c r="D259" s="19">
        <f t="shared" si="10"/>
        <v>19.6875</v>
      </c>
      <c r="E259" s="20">
        <v>-494021.2</v>
      </c>
      <c r="F259" s="20">
        <f t="shared" si="11"/>
        <v>5.717837962962963</v>
      </c>
      <c r="G259" s="34">
        <f t="shared" si="12"/>
        <v>0.99577298398386027</v>
      </c>
    </row>
    <row r="260" spans="1:7">
      <c r="A260" s="20" t="s">
        <v>55</v>
      </c>
      <c r="B260" s="33">
        <v>36577</v>
      </c>
      <c r="C260" s="35">
        <v>0.515625</v>
      </c>
      <c r="D260" s="19">
        <f t="shared" si="10"/>
        <v>19.8125</v>
      </c>
      <c r="E260" s="20">
        <v>-494043.9</v>
      </c>
      <c r="F260" s="20">
        <f t="shared" si="11"/>
        <v>5.7181006944444448</v>
      </c>
      <c r="G260" s="34">
        <f t="shared" si="12"/>
        <v>0.9958187391999046</v>
      </c>
    </row>
    <row r="261" spans="1:7">
      <c r="A261" s="20" t="s">
        <v>55</v>
      </c>
      <c r="B261" s="33">
        <v>36623</v>
      </c>
      <c r="C261" s="35">
        <v>0.171875</v>
      </c>
      <c r="D261" s="19">
        <f t="shared" si="10"/>
        <v>19.9375</v>
      </c>
      <c r="E261" s="20">
        <v>-494066.2</v>
      </c>
      <c r="F261" s="20">
        <f t="shared" si="11"/>
        <v>5.7183587962962967</v>
      </c>
      <c r="G261" s="34">
        <f t="shared" si="12"/>
        <v>0.99586368815663528</v>
      </c>
    </row>
    <row r="262" spans="1:7">
      <c r="A262" s="20" t="s">
        <v>55</v>
      </c>
      <c r="B262" s="33">
        <v>36668</v>
      </c>
      <c r="C262" s="35">
        <v>0.828125</v>
      </c>
      <c r="D262" s="19">
        <f t="shared" si="10"/>
        <v>20.0625</v>
      </c>
      <c r="E262" s="20">
        <v>-494088.2</v>
      </c>
      <c r="F262" s="20">
        <f t="shared" si="11"/>
        <v>5.718613425925926</v>
      </c>
      <c r="G262" s="34">
        <f t="shared" si="12"/>
        <v>0.99590803241888071</v>
      </c>
    </row>
    <row r="263" spans="1:7">
      <c r="A263" s="20" t="s">
        <v>55</v>
      </c>
      <c r="B263" s="33">
        <v>36714</v>
      </c>
      <c r="C263" s="35">
        <v>0.484375</v>
      </c>
      <c r="D263" s="19">
        <f t="shared" si="10"/>
        <v>20.1875</v>
      </c>
      <c r="E263" s="20">
        <v>-494109.9</v>
      </c>
      <c r="F263" s="20">
        <f t="shared" si="11"/>
        <v>5.7188645833333336</v>
      </c>
      <c r="G263" s="34">
        <f t="shared" si="12"/>
        <v>0.99595177198664109</v>
      </c>
    </row>
    <row r="264" spans="1:7">
      <c r="A264" s="20" t="s">
        <v>55</v>
      </c>
      <c r="B264" s="33">
        <v>36760</v>
      </c>
      <c r="C264" s="35">
        <v>0.140625</v>
      </c>
      <c r="D264" s="19">
        <f t="shared" si="10"/>
        <v>20.3125</v>
      </c>
      <c r="E264" s="20">
        <v>-494131.1</v>
      </c>
      <c r="F264" s="20">
        <f t="shared" si="11"/>
        <v>5.7191099537037031</v>
      </c>
      <c r="G264" s="34">
        <f t="shared" si="12"/>
        <v>0.99599450373025944</v>
      </c>
    </row>
    <row r="265" spans="1:7">
      <c r="A265" s="20" t="s">
        <v>55</v>
      </c>
      <c r="B265" s="33">
        <v>36805</v>
      </c>
      <c r="C265" s="35">
        <v>0.796875</v>
      </c>
      <c r="D265" s="19">
        <f t="shared" si="10"/>
        <v>20.4375</v>
      </c>
      <c r="E265" s="20">
        <v>-494152.2</v>
      </c>
      <c r="F265" s="20">
        <f t="shared" si="11"/>
        <v>5.7193541666666672</v>
      </c>
      <c r="G265" s="34">
        <f t="shared" si="12"/>
        <v>0.99603703390904963</v>
      </c>
    </row>
    <row r="266" spans="1:7">
      <c r="A266" s="20" t="s">
        <v>55</v>
      </c>
      <c r="B266" s="33">
        <v>36851</v>
      </c>
      <c r="C266" s="35">
        <v>0.453125</v>
      </c>
      <c r="D266" s="19">
        <f t="shared" si="10"/>
        <v>20.5625</v>
      </c>
      <c r="E266" s="20">
        <v>-494172.8</v>
      </c>
      <c r="F266" s="20">
        <f t="shared" si="11"/>
        <v>5.7195925925925923</v>
      </c>
      <c r="G266" s="34">
        <f t="shared" si="12"/>
        <v>0.99607855626369757</v>
      </c>
    </row>
    <row r="267" spans="1:7">
      <c r="A267" s="20" t="s">
        <v>55</v>
      </c>
      <c r="B267" s="33">
        <v>36897</v>
      </c>
      <c r="C267" s="35">
        <v>0.109375</v>
      </c>
      <c r="D267" s="19">
        <f t="shared" si="10"/>
        <v>20.6875</v>
      </c>
      <c r="E267" s="20">
        <v>-494193.2</v>
      </c>
      <c r="F267" s="20">
        <f t="shared" si="11"/>
        <v>5.7198287037037039</v>
      </c>
      <c r="G267" s="34">
        <f t="shared" si="12"/>
        <v>0.99611967548868896</v>
      </c>
    </row>
    <row r="268" spans="1:7">
      <c r="A268" s="20" t="s">
        <v>55</v>
      </c>
      <c r="B268" s="33">
        <v>36942</v>
      </c>
      <c r="C268" s="35">
        <v>0.765625</v>
      </c>
      <c r="D268" s="19">
        <f t="shared" si="10"/>
        <v>20.8125</v>
      </c>
      <c r="E268" s="20">
        <v>-494213.3</v>
      </c>
      <c r="F268" s="20">
        <f t="shared" si="11"/>
        <v>5.7200613425925928</v>
      </c>
      <c r="G268" s="34">
        <f t="shared" si="12"/>
        <v>0.99616019001919509</v>
      </c>
    </row>
    <row r="269" spans="1:7">
      <c r="A269" s="20" t="s">
        <v>55</v>
      </c>
      <c r="B269" s="33">
        <v>36988</v>
      </c>
      <c r="C269" s="35">
        <v>0.421875</v>
      </c>
      <c r="D269" s="19">
        <f t="shared" si="10"/>
        <v>20.9375</v>
      </c>
      <c r="E269" s="20">
        <v>-494233.1</v>
      </c>
      <c r="F269" s="20">
        <f t="shared" si="11"/>
        <v>5.7202905092592591</v>
      </c>
      <c r="G269" s="34">
        <f t="shared" si="12"/>
        <v>0.99620009985521596</v>
      </c>
    </row>
    <row r="270" spans="1:7">
      <c r="A270" s="20" t="s">
        <v>55</v>
      </c>
      <c r="B270" s="33">
        <v>37034</v>
      </c>
      <c r="C270" s="35">
        <v>7.8125E-2</v>
      </c>
      <c r="D270" s="19">
        <f t="shared" si="10"/>
        <v>21.0625</v>
      </c>
      <c r="E270" s="20">
        <v>-494252.7</v>
      </c>
      <c r="F270" s="20">
        <f t="shared" si="11"/>
        <v>5.7205173611111109</v>
      </c>
      <c r="G270" s="34">
        <f t="shared" si="12"/>
        <v>0.99623960656158017</v>
      </c>
    </row>
    <row r="271" spans="1:7">
      <c r="A271" s="20" t="s">
        <v>55</v>
      </c>
      <c r="B271" s="33">
        <v>37079</v>
      </c>
      <c r="C271" s="35">
        <v>0.734375</v>
      </c>
      <c r="D271" s="19">
        <f t="shared" si="10"/>
        <v>21.1875</v>
      </c>
      <c r="E271" s="20">
        <v>-494272</v>
      </c>
      <c r="F271" s="20">
        <f t="shared" si="11"/>
        <v>5.7207407407407409</v>
      </c>
      <c r="G271" s="34">
        <f t="shared" si="12"/>
        <v>0.99627850857345923</v>
      </c>
    </row>
    <row r="272" spans="1:7">
      <c r="A272" s="20" t="s">
        <v>55</v>
      </c>
      <c r="B272" s="33">
        <v>37125</v>
      </c>
      <c r="C272" s="35">
        <v>0.390625</v>
      </c>
      <c r="D272" s="19">
        <f t="shared" si="10"/>
        <v>21.3125</v>
      </c>
      <c r="E272" s="20">
        <v>-494291</v>
      </c>
      <c r="F272" s="20">
        <f t="shared" si="11"/>
        <v>5.7209606481481483</v>
      </c>
      <c r="G272" s="34">
        <f t="shared" si="12"/>
        <v>0.99631680589085303</v>
      </c>
    </row>
    <row r="273" spans="1:7">
      <c r="A273" s="20" t="s">
        <v>55</v>
      </c>
      <c r="B273" s="33">
        <v>37171</v>
      </c>
      <c r="C273" s="35">
        <v>4.6875E-2</v>
      </c>
      <c r="D273" s="19">
        <f t="shared" si="10"/>
        <v>21.4375</v>
      </c>
      <c r="E273" s="20">
        <v>-494309.7</v>
      </c>
      <c r="F273" s="20">
        <f t="shared" si="11"/>
        <v>5.7211770833333331</v>
      </c>
      <c r="G273" s="34">
        <f t="shared" si="12"/>
        <v>0.99635449851376168</v>
      </c>
    </row>
    <row r="274" spans="1:7">
      <c r="A274" s="20" t="s">
        <v>55</v>
      </c>
      <c r="B274" s="33">
        <v>37216</v>
      </c>
      <c r="C274" s="35">
        <v>0.703125</v>
      </c>
      <c r="D274" s="19">
        <f t="shared" si="10"/>
        <v>21.5625</v>
      </c>
      <c r="E274" s="20">
        <v>-494328.2</v>
      </c>
      <c r="F274" s="20">
        <f t="shared" si="11"/>
        <v>5.7213912037037042</v>
      </c>
      <c r="G274" s="34">
        <f t="shared" si="12"/>
        <v>0.99639178800701378</v>
      </c>
    </row>
    <row r="275" spans="1:7">
      <c r="A275" s="20" t="s">
        <v>55</v>
      </c>
      <c r="B275" s="33">
        <v>37262</v>
      </c>
      <c r="C275" s="35">
        <v>0.359375</v>
      </c>
      <c r="D275" s="19">
        <f t="shared" si="10"/>
        <v>21.6875</v>
      </c>
      <c r="E275" s="20">
        <v>-494346.6</v>
      </c>
      <c r="F275" s="20">
        <f t="shared" si="11"/>
        <v>5.7216041666666664</v>
      </c>
      <c r="G275" s="34">
        <f t="shared" si="12"/>
        <v>0.99642887593543716</v>
      </c>
    </row>
    <row r="276" spans="1:7">
      <c r="A276" s="20" t="s">
        <v>55</v>
      </c>
      <c r="B276" s="33">
        <v>37308</v>
      </c>
      <c r="C276" s="35">
        <v>1.5625E-2</v>
      </c>
      <c r="D276" s="19">
        <f t="shared" si="10"/>
        <v>21.8125</v>
      </c>
      <c r="E276" s="20">
        <v>-494364.7</v>
      </c>
      <c r="F276" s="20">
        <f t="shared" si="11"/>
        <v>5.7218136574074077</v>
      </c>
      <c r="G276" s="34">
        <f t="shared" si="12"/>
        <v>0.99646535916937562</v>
      </c>
    </row>
    <row r="277" spans="1:7">
      <c r="A277" s="20" t="s">
        <v>55</v>
      </c>
      <c r="B277" s="33">
        <v>37353</v>
      </c>
      <c r="C277" s="35">
        <v>0.671875</v>
      </c>
      <c r="D277" s="19">
        <f t="shared" si="10"/>
        <v>21.9375</v>
      </c>
      <c r="E277" s="20">
        <v>-494382.5</v>
      </c>
      <c r="F277" s="20">
        <f t="shared" si="11"/>
        <v>5.7220196759259263</v>
      </c>
      <c r="G277" s="34">
        <f t="shared" si="12"/>
        <v>0.99650123770882881</v>
      </c>
    </row>
    <row r="278" spans="1:7">
      <c r="A278" s="20" t="s">
        <v>55</v>
      </c>
      <c r="B278" s="33">
        <v>37399</v>
      </c>
      <c r="C278" s="35">
        <v>0.328125</v>
      </c>
      <c r="D278" s="19">
        <f t="shared" si="10"/>
        <v>22.0625</v>
      </c>
      <c r="E278" s="20">
        <v>-494400</v>
      </c>
      <c r="F278" s="20">
        <f t="shared" si="11"/>
        <v>5.7222222222222223</v>
      </c>
      <c r="G278" s="34">
        <f t="shared" si="12"/>
        <v>0.99653651155379674</v>
      </c>
    </row>
    <row r="279" spans="1:7">
      <c r="A279" s="20" t="s">
        <v>55</v>
      </c>
      <c r="B279" s="33">
        <v>37444</v>
      </c>
      <c r="C279" s="35">
        <v>0.984375</v>
      </c>
      <c r="D279" s="19">
        <f t="shared" si="10"/>
        <v>22.1875</v>
      </c>
      <c r="E279" s="20">
        <v>-494417.3</v>
      </c>
      <c r="F279" s="20">
        <f t="shared" si="11"/>
        <v>5.7224224537037038</v>
      </c>
      <c r="G279" s="34">
        <f t="shared" si="12"/>
        <v>0.99657138226910802</v>
      </c>
    </row>
    <row r="280" spans="1:7">
      <c r="A280" s="20" t="s">
        <v>55</v>
      </c>
      <c r="B280" s="33">
        <v>37490</v>
      </c>
      <c r="C280" s="35">
        <v>0.640625</v>
      </c>
      <c r="D280" s="19">
        <f t="shared" si="10"/>
        <v>22.3125</v>
      </c>
      <c r="E280" s="20">
        <v>-494434.3</v>
      </c>
      <c r="F280" s="20">
        <f t="shared" si="11"/>
        <v>5.7226192129629627</v>
      </c>
      <c r="G280" s="34">
        <f t="shared" si="12"/>
        <v>0.99660564828993403</v>
      </c>
    </row>
    <row r="281" spans="1:7">
      <c r="A281" s="20" t="s">
        <v>55</v>
      </c>
      <c r="B281" s="33">
        <v>37536</v>
      </c>
      <c r="C281" s="35">
        <v>0.296875</v>
      </c>
      <c r="D281" s="19">
        <f t="shared" si="10"/>
        <v>22.4375</v>
      </c>
      <c r="E281" s="20">
        <v>-494451.20000000001</v>
      </c>
      <c r="F281" s="20">
        <f t="shared" si="11"/>
        <v>5.7228148148148152</v>
      </c>
      <c r="G281" s="34">
        <f t="shared" si="12"/>
        <v>0.99663971274593188</v>
      </c>
    </row>
    <row r="282" spans="1:7">
      <c r="A282" s="20" t="s">
        <v>55</v>
      </c>
      <c r="B282" s="33">
        <v>37581</v>
      </c>
      <c r="C282" s="35">
        <v>0.953125</v>
      </c>
      <c r="D282" s="19">
        <f t="shared" si="10"/>
        <v>22.5625</v>
      </c>
      <c r="E282" s="20">
        <v>-494467.8</v>
      </c>
      <c r="F282" s="20">
        <f t="shared" si="11"/>
        <v>5.7230069444444442</v>
      </c>
      <c r="G282" s="34">
        <f t="shared" si="12"/>
        <v>0.99667317250744425</v>
      </c>
    </row>
    <row r="283" spans="1:7">
      <c r="A283" s="20" t="s">
        <v>55</v>
      </c>
      <c r="B283" s="33">
        <v>37627</v>
      </c>
      <c r="C283" s="35">
        <v>0.609375</v>
      </c>
      <c r="D283" s="19">
        <f t="shared" si="10"/>
        <v>22.6875</v>
      </c>
      <c r="E283" s="20">
        <v>-494484.2</v>
      </c>
      <c r="F283" s="20">
        <f t="shared" si="11"/>
        <v>5.7231967592592596</v>
      </c>
      <c r="G283" s="34">
        <f t="shared" si="12"/>
        <v>0.99670622913930007</v>
      </c>
    </row>
    <row r="284" spans="1:7">
      <c r="A284" s="20" t="s">
        <v>55</v>
      </c>
      <c r="B284" s="33">
        <v>37673</v>
      </c>
      <c r="C284" s="35">
        <v>0.265625</v>
      </c>
      <c r="D284" s="19">
        <f t="shared" si="10"/>
        <v>22.8125</v>
      </c>
      <c r="E284" s="20">
        <v>-494500.4</v>
      </c>
      <c r="F284" s="20">
        <f t="shared" si="11"/>
        <v>5.7233842592592596</v>
      </c>
      <c r="G284" s="34">
        <f t="shared" si="12"/>
        <v>0.99673888264149912</v>
      </c>
    </row>
    <row r="285" spans="1:7">
      <c r="A285" s="20" t="s">
        <v>55</v>
      </c>
      <c r="B285" s="33">
        <v>37718</v>
      </c>
      <c r="C285" s="35">
        <v>0.921875</v>
      </c>
      <c r="D285" s="19">
        <f t="shared" si="10"/>
        <v>22.9375</v>
      </c>
      <c r="E285" s="20">
        <v>-494516.4</v>
      </c>
      <c r="F285" s="20">
        <f t="shared" si="11"/>
        <v>5.7235694444444452</v>
      </c>
      <c r="G285" s="34">
        <f t="shared" si="12"/>
        <v>0.9967711330140413</v>
      </c>
    </row>
    <row r="286" spans="1:7">
      <c r="A286" s="20" t="s">
        <v>55</v>
      </c>
      <c r="B286" s="33">
        <v>37764</v>
      </c>
      <c r="C286" s="35">
        <v>0.578125</v>
      </c>
      <c r="D286" s="19">
        <f t="shared" si="10"/>
        <v>23.0625</v>
      </c>
      <c r="E286" s="20">
        <v>-494532.2</v>
      </c>
      <c r="F286" s="20">
        <f t="shared" si="11"/>
        <v>5.7237523148148153</v>
      </c>
      <c r="G286" s="34">
        <f t="shared" si="12"/>
        <v>0.99680298025692671</v>
      </c>
    </row>
    <row r="287" spans="1:7">
      <c r="A287" s="20" t="s">
        <v>55</v>
      </c>
      <c r="B287" s="33">
        <v>37810</v>
      </c>
      <c r="C287" s="35">
        <v>0.234375</v>
      </c>
      <c r="D287" s="19">
        <f t="shared" si="10"/>
        <v>23.1875</v>
      </c>
      <c r="E287" s="20">
        <v>-494547.8</v>
      </c>
      <c r="F287" s="20">
        <f t="shared" si="11"/>
        <v>5.72393287037037</v>
      </c>
      <c r="G287" s="34">
        <f t="shared" si="12"/>
        <v>0.99683442437015524</v>
      </c>
    </row>
    <row r="288" spans="1:7">
      <c r="A288" s="20" t="s">
        <v>55</v>
      </c>
      <c r="B288" s="33">
        <v>37855</v>
      </c>
      <c r="C288" s="35">
        <v>0.890625</v>
      </c>
      <c r="D288" s="19">
        <f t="shared" si="10"/>
        <v>23.3125</v>
      </c>
      <c r="E288" s="20">
        <v>-494563.2</v>
      </c>
      <c r="F288" s="20">
        <f t="shared" si="11"/>
        <v>5.7241111111111111</v>
      </c>
      <c r="G288" s="34">
        <f t="shared" si="12"/>
        <v>0.99686546535372711</v>
      </c>
    </row>
    <row r="289" spans="1:7">
      <c r="A289" s="20" t="s">
        <v>55</v>
      </c>
      <c r="B289" s="33">
        <v>37901</v>
      </c>
      <c r="C289" s="35">
        <v>0.546875</v>
      </c>
      <c r="D289" s="19">
        <f t="shared" si="10"/>
        <v>23.4375</v>
      </c>
      <c r="E289" s="20">
        <v>-494578</v>
      </c>
      <c r="F289" s="20">
        <f t="shared" si="11"/>
        <v>5.724282407407407</v>
      </c>
      <c r="G289" s="34">
        <f t="shared" si="12"/>
        <v>0.99689529694832857</v>
      </c>
    </row>
    <row r="290" spans="1:7">
      <c r="A290" s="20" t="s">
        <v>55</v>
      </c>
      <c r="B290" s="33">
        <v>37947</v>
      </c>
      <c r="C290" s="35">
        <v>0.203125</v>
      </c>
      <c r="D290" s="19">
        <f t="shared" si="10"/>
        <v>23.5625</v>
      </c>
      <c r="E290" s="20">
        <v>-494593.2</v>
      </c>
      <c r="F290" s="20">
        <f t="shared" si="11"/>
        <v>5.7244583333333336</v>
      </c>
      <c r="G290" s="34">
        <f t="shared" si="12"/>
        <v>0.99692593480224378</v>
      </c>
    </row>
    <row r="291" spans="1:7">
      <c r="A291" s="20" t="s">
        <v>55</v>
      </c>
      <c r="B291" s="33">
        <v>37992</v>
      </c>
      <c r="C291" s="35">
        <v>0.859375</v>
      </c>
      <c r="D291" s="19">
        <f t="shared" si="10"/>
        <v>23.6875</v>
      </c>
      <c r="E291" s="20">
        <v>-494608.1</v>
      </c>
      <c r="F291" s="20">
        <f t="shared" si="11"/>
        <v>5.7246307870370368</v>
      </c>
      <c r="G291" s="34">
        <f t="shared" si="12"/>
        <v>0.99695596796167363</v>
      </c>
    </row>
    <row r="292" spans="1:7">
      <c r="A292" s="20" t="s">
        <v>55</v>
      </c>
      <c r="B292" s="33">
        <v>38038</v>
      </c>
      <c r="C292" s="35">
        <v>0.515625</v>
      </c>
      <c r="D292" s="19">
        <f t="shared" si="10"/>
        <v>23.8125</v>
      </c>
      <c r="E292" s="20">
        <v>-494622.7</v>
      </c>
      <c r="F292" s="20">
        <f t="shared" si="11"/>
        <v>5.724799768518519</v>
      </c>
      <c r="G292" s="34">
        <f t="shared" si="12"/>
        <v>0.99698539642661854</v>
      </c>
    </row>
    <row r="293" spans="1:7">
      <c r="A293" s="20" t="s">
        <v>55</v>
      </c>
      <c r="B293" s="33">
        <v>38084</v>
      </c>
      <c r="C293" s="35">
        <v>0.171875</v>
      </c>
      <c r="D293" s="19">
        <f t="shared" si="10"/>
        <v>23.9375</v>
      </c>
      <c r="E293" s="20">
        <v>-494637.2</v>
      </c>
      <c r="F293" s="20">
        <f t="shared" si="11"/>
        <v>5.7249675925925931</v>
      </c>
      <c r="G293" s="34">
        <f t="shared" si="12"/>
        <v>0.99701462332673485</v>
      </c>
    </row>
    <row r="294" spans="1:7">
      <c r="A294" s="20" t="s">
        <v>55</v>
      </c>
      <c r="B294" s="33">
        <v>38129</v>
      </c>
      <c r="C294" s="35">
        <v>0.828125</v>
      </c>
      <c r="D294" s="19">
        <f t="shared" ref="D294:D301" si="13">((B294+C294)-$D$100)/365.25</f>
        <v>24.0625</v>
      </c>
      <c r="E294" s="20">
        <v>-494651.5</v>
      </c>
      <c r="F294" s="20">
        <f t="shared" si="11"/>
        <v>5.7251331018518519</v>
      </c>
      <c r="G294" s="34">
        <f t="shared" si="12"/>
        <v>0.99704344709719439</v>
      </c>
    </row>
    <row r="295" spans="1:7">
      <c r="A295" s="20" t="s">
        <v>55</v>
      </c>
      <c r="B295" s="33">
        <v>38175</v>
      </c>
      <c r="C295" s="35">
        <v>0.484375</v>
      </c>
      <c r="D295" s="19">
        <f t="shared" si="13"/>
        <v>24.1875</v>
      </c>
      <c r="E295" s="20">
        <v>-494665.6</v>
      </c>
      <c r="F295" s="20">
        <f t="shared" ref="F295:F301" si="14">-E295/86400</f>
        <v>5.7252962962962961</v>
      </c>
      <c r="G295" s="34">
        <f t="shared" ref="G295:G301" si="15">F295/$C$53</f>
        <v>0.99707186773799716</v>
      </c>
    </row>
    <row r="296" spans="1:7">
      <c r="A296" s="20" t="s">
        <v>55</v>
      </c>
      <c r="B296" s="33">
        <v>38221</v>
      </c>
      <c r="C296" s="35">
        <v>0.140625</v>
      </c>
      <c r="D296" s="19">
        <f t="shared" si="13"/>
        <v>24.3125</v>
      </c>
      <c r="E296" s="20">
        <v>-494679.6</v>
      </c>
      <c r="F296" s="20">
        <f t="shared" si="14"/>
        <v>5.7254583333333331</v>
      </c>
      <c r="G296" s="34">
        <f t="shared" si="15"/>
        <v>0.99710008681397155</v>
      </c>
    </row>
    <row r="297" spans="1:7">
      <c r="A297" s="20" t="s">
        <v>55</v>
      </c>
      <c r="B297" s="33">
        <v>38266</v>
      </c>
      <c r="C297" s="35">
        <v>0.796875</v>
      </c>
      <c r="D297" s="19">
        <f t="shared" si="13"/>
        <v>24.4375</v>
      </c>
      <c r="E297" s="20">
        <v>-494693.3</v>
      </c>
      <c r="F297" s="20">
        <f t="shared" si="14"/>
        <v>5.7256168981481483</v>
      </c>
      <c r="G297" s="34">
        <f t="shared" si="15"/>
        <v>0.9971277011954609</v>
      </c>
    </row>
    <row r="298" spans="1:7">
      <c r="A298" s="20" t="s">
        <v>55</v>
      </c>
      <c r="B298" s="33">
        <v>38312</v>
      </c>
      <c r="C298" s="35">
        <v>0.453125</v>
      </c>
      <c r="D298" s="19">
        <f t="shared" si="13"/>
        <v>24.5625</v>
      </c>
      <c r="E298" s="20">
        <v>-494707</v>
      </c>
      <c r="F298" s="20">
        <f t="shared" si="14"/>
        <v>5.7257754629629627</v>
      </c>
      <c r="G298" s="34">
        <f t="shared" si="15"/>
        <v>0.99715531557695003</v>
      </c>
    </row>
    <row r="299" spans="1:7">
      <c r="A299" s="20" t="s">
        <v>55</v>
      </c>
      <c r="B299" s="33">
        <v>38358</v>
      </c>
      <c r="C299" s="35">
        <v>0.109375</v>
      </c>
      <c r="D299" s="19">
        <f t="shared" si="13"/>
        <v>24.6875</v>
      </c>
      <c r="E299" s="20">
        <v>-494720.2</v>
      </c>
      <c r="F299" s="20">
        <f t="shared" si="14"/>
        <v>5.7259282407407408</v>
      </c>
      <c r="G299" s="34">
        <f t="shared" si="15"/>
        <v>0.99718192213429746</v>
      </c>
    </row>
    <row r="300" spans="1:7">
      <c r="A300" s="20" t="s">
        <v>55</v>
      </c>
      <c r="B300" s="33">
        <v>38403</v>
      </c>
      <c r="C300" s="35">
        <v>0.765625</v>
      </c>
      <c r="D300" s="19">
        <f t="shared" si="13"/>
        <v>24.8125</v>
      </c>
      <c r="E300" s="20">
        <v>-494733.5</v>
      </c>
      <c r="F300" s="20">
        <f t="shared" si="14"/>
        <v>5.7260821759259262</v>
      </c>
      <c r="G300" s="34">
        <f t="shared" si="15"/>
        <v>0.99720873025647316</v>
      </c>
    </row>
    <row r="301" spans="1:7">
      <c r="A301" s="20" t="s">
        <v>55</v>
      </c>
      <c r="B301" s="33">
        <v>38449</v>
      </c>
      <c r="C301" s="35">
        <v>0.421875</v>
      </c>
      <c r="D301" s="19">
        <f t="shared" si="13"/>
        <v>24.9375</v>
      </c>
      <c r="E301" s="20">
        <v>-494755.2</v>
      </c>
      <c r="F301" s="20">
        <f t="shared" si="14"/>
        <v>5.7263333333333337</v>
      </c>
      <c r="G301" s="34">
        <f t="shared" si="15"/>
        <v>0.99725246982423355</v>
      </c>
    </row>
  </sheetData>
  <mergeCells count="5">
    <mergeCell ref="L2:L5"/>
    <mergeCell ref="M2:T2"/>
    <mergeCell ref="Q3:Q5"/>
    <mergeCell ref="L1:T1"/>
    <mergeCell ref="A31:E3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T301"/>
  <sheetViews>
    <sheetView workbookViewId="0"/>
  </sheetViews>
  <sheetFormatPr defaultRowHeight="15"/>
  <cols>
    <col min="1" max="1" width="11.85546875" style="20" bestFit="1" customWidth="1"/>
    <col min="2" max="2" width="10.7109375" style="20" bestFit="1" customWidth="1"/>
    <col min="3" max="3" width="10" style="20" bestFit="1" customWidth="1"/>
    <col min="4" max="4" width="12" style="20" bestFit="1" customWidth="1"/>
    <col min="5" max="5" width="12.7109375" style="19" bestFit="1" customWidth="1"/>
    <col min="6" max="16384" width="9.140625" style="20"/>
  </cols>
  <sheetData>
    <row r="1" spans="1:20">
      <c r="A1" s="2">
        <v>22840</v>
      </c>
      <c r="L1" s="65" t="s">
        <v>105</v>
      </c>
      <c r="M1" s="65"/>
      <c r="N1" s="65"/>
      <c r="O1" s="65"/>
      <c r="P1" s="65"/>
      <c r="Q1" s="65"/>
      <c r="R1" s="65"/>
      <c r="S1" s="65"/>
      <c r="T1" s="65"/>
    </row>
    <row r="2" spans="1:20" ht="15" customHeight="1">
      <c r="L2" s="59" t="s">
        <v>9</v>
      </c>
      <c r="M2" s="62" t="s">
        <v>10</v>
      </c>
      <c r="N2" s="63"/>
      <c r="O2" s="63"/>
      <c r="P2" s="63"/>
      <c r="Q2" s="63"/>
      <c r="R2" s="63"/>
      <c r="S2" s="63"/>
      <c r="T2" s="64"/>
    </row>
    <row r="3" spans="1:20" ht="30">
      <c r="L3" s="60"/>
      <c r="M3" s="53" t="s">
        <v>11</v>
      </c>
      <c r="N3" s="53" t="s">
        <v>12</v>
      </c>
      <c r="O3" s="53" t="s">
        <v>13</v>
      </c>
      <c r="P3" s="53" t="s">
        <v>14</v>
      </c>
      <c r="Q3" s="59" t="s">
        <v>15</v>
      </c>
      <c r="R3" s="53" t="s">
        <v>16</v>
      </c>
      <c r="S3" s="53" t="s">
        <v>17</v>
      </c>
      <c r="T3" s="53" t="s">
        <v>18</v>
      </c>
    </row>
    <row r="4" spans="1:20">
      <c r="L4" s="60"/>
      <c r="M4" s="54" t="s">
        <v>19</v>
      </c>
      <c r="N4" s="54" t="s">
        <v>20</v>
      </c>
      <c r="O4" s="54" t="s">
        <v>20</v>
      </c>
      <c r="P4" s="54" t="s">
        <v>20</v>
      </c>
      <c r="Q4" s="60"/>
      <c r="R4" s="54" t="s">
        <v>21</v>
      </c>
      <c r="S4" s="54" t="s">
        <v>22</v>
      </c>
      <c r="T4" s="54" t="s">
        <v>21</v>
      </c>
    </row>
    <row r="5" spans="1:20">
      <c r="L5" s="61"/>
      <c r="M5" s="55" t="s">
        <v>20</v>
      </c>
      <c r="N5" s="55"/>
      <c r="O5" s="55"/>
      <c r="P5" s="55"/>
      <c r="Q5" s="61"/>
      <c r="R5" s="55"/>
      <c r="S5" s="55" t="s">
        <v>23</v>
      </c>
      <c r="T5" s="55"/>
    </row>
    <row r="6" spans="1:20">
      <c r="L6" s="22" t="s">
        <v>24</v>
      </c>
      <c r="M6" s="21">
        <v>0</v>
      </c>
      <c r="N6" s="21">
        <v>0</v>
      </c>
      <c r="O6" s="21">
        <v>0</v>
      </c>
      <c r="P6" s="21">
        <v>0</v>
      </c>
      <c r="Q6" s="21">
        <v>0</v>
      </c>
      <c r="R6" s="21">
        <v>0</v>
      </c>
      <c r="S6" s="21">
        <v>0</v>
      </c>
      <c r="T6" s="21">
        <v>0</v>
      </c>
    </row>
    <row r="7" spans="1:20">
      <c r="L7" s="22" t="s">
        <v>25</v>
      </c>
      <c r="M7" s="21">
        <v>0</v>
      </c>
      <c r="N7" s="21">
        <v>0</v>
      </c>
      <c r="O7" s="21">
        <v>0</v>
      </c>
      <c r="P7" s="21">
        <v>0</v>
      </c>
      <c r="Q7" s="21">
        <v>0</v>
      </c>
      <c r="R7" s="21">
        <v>0</v>
      </c>
      <c r="S7" s="21">
        <v>0</v>
      </c>
      <c r="T7" s="21">
        <v>0</v>
      </c>
    </row>
    <row r="8" spans="1:20">
      <c r="L8" s="22" t="s">
        <v>26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</row>
    <row r="9" spans="1:20">
      <c r="L9" s="22" t="s">
        <v>27</v>
      </c>
      <c r="M9" s="21">
        <v>0</v>
      </c>
      <c r="N9" s="21">
        <v>0</v>
      </c>
      <c r="O9" s="21">
        <v>0</v>
      </c>
      <c r="P9" s="21">
        <v>0</v>
      </c>
      <c r="Q9" s="21">
        <v>0</v>
      </c>
      <c r="R9" s="21">
        <v>0</v>
      </c>
      <c r="S9" s="21">
        <v>0</v>
      </c>
      <c r="T9" s="21">
        <v>0</v>
      </c>
    </row>
    <row r="10" spans="1:20">
      <c r="L10" s="22" t="s">
        <v>28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</row>
    <row r="11" spans="1:20">
      <c r="L11" s="22" t="s">
        <v>29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</row>
    <row r="12" spans="1:20">
      <c r="L12" s="22" t="s">
        <v>30</v>
      </c>
      <c r="M12" s="21">
        <v>-34703</v>
      </c>
      <c r="N12" s="21">
        <v>-37182</v>
      </c>
      <c r="O12" s="21">
        <v>-29423</v>
      </c>
      <c r="P12" s="21">
        <v>-5280</v>
      </c>
      <c r="Q12" s="21">
        <v>-9988</v>
      </c>
      <c r="R12" s="21">
        <v>95.5</v>
      </c>
      <c r="S12" s="21">
        <v>41.69</v>
      </c>
      <c r="T12" s="21">
        <v>0</v>
      </c>
    </row>
    <row r="13" spans="1:20">
      <c r="L13" s="22" t="s">
        <v>31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</row>
    <row r="14" spans="1:20">
      <c r="L14" s="22" t="s">
        <v>32</v>
      </c>
      <c r="M14" s="21">
        <v>-4626</v>
      </c>
      <c r="N14" s="21">
        <v>-4888</v>
      </c>
      <c r="O14" s="21">
        <v>-3912</v>
      </c>
      <c r="P14" s="21">
        <v>-713</v>
      </c>
      <c r="Q14" s="21">
        <v>-1297</v>
      </c>
      <c r="R14" s="21">
        <v>91.5</v>
      </c>
      <c r="S14" s="21">
        <v>42.77</v>
      </c>
      <c r="T14" s="21">
        <v>0</v>
      </c>
    </row>
    <row r="15" spans="1:20">
      <c r="L15" s="22" t="s">
        <v>33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</row>
    <row r="16" spans="1:20">
      <c r="L16" s="8" t="s">
        <v>34</v>
      </c>
      <c r="Q16" s="20">
        <f>SUM(Q6:Q15)</f>
        <v>-11285</v>
      </c>
    </row>
    <row r="27" spans="1:9">
      <c r="A27" s="3" t="s">
        <v>0</v>
      </c>
      <c r="B27" s="3"/>
      <c r="C27" s="3" t="s">
        <v>1</v>
      </c>
      <c r="D27" s="3"/>
      <c r="E27" s="9" t="s">
        <v>2</v>
      </c>
      <c r="F27" s="1"/>
      <c r="G27" s="1"/>
      <c r="H27" s="1"/>
      <c r="I27" s="1"/>
    </row>
    <row r="28" spans="1:9">
      <c r="A28" s="4">
        <f>-Q16</f>
        <v>11285</v>
      </c>
      <c r="B28" s="4" t="s">
        <v>3</v>
      </c>
      <c r="C28" s="9">
        <v>3975679</v>
      </c>
      <c r="D28" s="1" t="s">
        <v>4</v>
      </c>
      <c r="E28" s="12">
        <f>C29/A28</f>
        <v>2.9539992299164437</v>
      </c>
      <c r="F28" s="1"/>
      <c r="G28" s="1"/>
      <c r="H28" s="1"/>
      <c r="I28" s="1"/>
    </row>
    <row r="29" spans="1:9">
      <c r="A29" s="1"/>
      <c r="B29" s="1"/>
      <c r="C29" s="10">
        <f>(C28*0.00002295675)*365.25</f>
        <v>33335.881309607066</v>
      </c>
      <c r="D29" s="1" t="s">
        <v>5</v>
      </c>
      <c r="E29" s="9"/>
      <c r="F29" s="1"/>
      <c r="G29" s="1"/>
      <c r="H29" s="1"/>
      <c r="I29" s="1"/>
    </row>
    <row r="30" spans="1:9">
      <c r="A30" s="1"/>
      <c r="B30" s="1"/>
      <c r="C30" s="10"/>
      <c r="D30" s="1"/>
      <c r="E30" s="9"/>
      <c r="F30" s="1"/>
      <c r="G30" s="1"/>
      <c r="H30" s="1"/>
      <c r="I30" s="1"/>
    </row>
    <row r="31" spans="1:9">
      <c r="A31" s="66" t="s">
        <v>106</v>
      </c>
      <c r="B31" s="66"/>
      <c r="C31" s="66"/>
      <c r="D31" s="66"/>
      <c r="E31" s="66"/>
      <c r="F31" s="1"/>
      <c r="G31" s="5"/>
      <c r="H31" s="3"/>
      <c r="I31" s="3"/>
    </row>
    <row r="32" spans="1:9" s="16" customFormat="1" ht="25.5">
      <c r="A32" s="15" t="s">
        <v>6</v>
      </c>
      <c r="B32" s="15" t="s">
        <v>7</v>
      </c>
      <c r="C32" s="15" t="s">
        <v>8</v>
      </c>
      <c r="D32" s="15" t="s">
        <v>5</v>
      </c>
      <c r="E32" s="36" t="s">
        <v>90</v>
      </c>
      <c r="F32" s="15"/>
      <c r="G32" s="15"/>
      <c r="H32" s="15"/>
      <c r="I32" s="15"/>
    </row>
    <row r="33" spans="1:9">
      <c r="A33" s="20" t="s">
        <v>35</v>
      </c>
      <c r="B33" s="20">
        <v>-3492.866</v>
      </c>
      <c r="C33" s="12">
        <f>-B33/86400</f>
        <v>4.0426689814814815E-2</v>
      </c>
      <c r="D33" s="10">
        <f>-(B33*0.00002295675)*365.25</f>
        <v>29.287517026993871</v>
      </c>
      <c r="E33" s="37">
        <f t="shared" ref="E33:E52" si="0">$A$28/C33</f>
        <v>279147.26760202082</v>
      </c>
      <c r="F33" s="6"/>
      <c r="G33" s="7"/>
      <c r="H33" s="7"/>
      <c r="I33" s="7"/>
    </row>
    <row r="34" spans="1:9">
      <c r="A34" s="20" t="s">
        <v>36</v>
      </c>
      <c r="B34" s="20">
        <v>-615.35659999999996</v>
      </c>
      <c r="C34" s="12">
        <f t="shared" ref="C34:C86" si="1">-B34/86400</f>
        <v>7.1221828703703699E-3</v>
      </c>
      <c r="D34" s="10">
        <f t="shared" ref="D34:D86" si="2">-(B34*0.00002295675)*365.25</f>
        <v>5.1597361307800123</v>
      </c>
      <c r="E34" s="37">
        <f t="shared" si="0"/>
        <v>1584486.1337312383</v>
      </c>
      <c r="F34" s="6"/>
      <c r="G34" s="7"/>
      <c r="H34" s="7"/>
      <c r="I34" s="7"/>
    </row>
    <row r="35" spans="1:9">
      <c r="A35" s="20" t="s">
        <v>37</v>
      </c>
      <c r="B35" s="20">
        <v>-1603.96</v>
      </c>
      <c r="C35" s="12">
        <f t="shared" si="1"/>
        <v>1.8564351851851853E-2</v>
      </c>
      <c r="D35" s="10">
        <f t="shared" si="2"/>
        <v>13.4491291136325</v>
      </c>
      <c r="E35" s="37">
        <f t="shared" si="0"/>
        <v>607885.48342851445</v>
      </c>
      <c r="F35" s="6"/>
      <c r="G35" s="7"/>
      <c r="H35" s="7"/>
      <c r="I35" s="7"/>
    </row>
    <row r="36" spans="1:9">
      <c r="A36" s="20" t="s">
        <v>38</v>
      </c>
      <c r="B36" s="20">
        <v>-1551.058</v>
      </c>
      <c r="C36" s="12">
        <f t="shared" si="1"/>
        <v>1.7952060185185185E-2</v>
      </c>
      <c r="D36" s="10">
        <f t="shared" si="2"/>
        <v>13.005548333332875</v>
      </c>
      <c r="E36" s="37">
        <f t="shared" si="0"/>
        <v>628618.6590056594</v>
      </c>
      <c r="F36" s="6"/>
      <c r="G36" s="7"/>
      <c r="H36" s="7"/>
      <c r="I36" s="7"/>
    </row>
    <row r="37" spans="1:9">
      <c r="A37" s="20" t="s">
        <v>39</v>
      </c>
      <c r="B37" s="20">
        <v>-293.30829999999997</v>
      </c>
      <c r="C37" s="12">
        <f t="shared" si="1"/>
        <v>3.3947719907407403E-3</v>
      </c>
      <c r="D37" s="10">
        <f t="shared" si="2"/>
        <v>2.4593762916781308</v>
      </c>
      <c r="E37" s="37">
        <f t="shared" si="0"/>
        <v>3324229.1472829105</v>
      </c>
      <c r="F37" s="6"/>
      <c r="G37" s="7"/>
      <c r="H37" s="7"/>
      <c r="I37" s="7"/>
    </row>
    <row r="38" spans="1:9">
      <c r="A38" s="20" t="s">
        <v>40</v>
      </c>
      <c r="B38" s="20">
        <v>-6460.0659999999998</v>
      </c>
      <c r="C38" s="12">
        <f t="shared" si="1"/>
        <v>7.4769282407407406E-2</v>
      </c>
      <c r="D38" s="10">
        <f t="shared" si="2"/>
        <v>54.167349383143872</v>
      </c>
      <c r="E38" s="37">
        <f t="shared" si="0"/>
        <v>150930.96572078366</v>
      </c>
      <c r="F38" s="1"/>
      <c r="G38" s="1"/>
      <c r="H38" s="1"/>
      <c r="I38" s="1"/>
    </row>
    <row r="39" spans="1:9">
      <c r="A39" s="20" t="s">
        <v>41</v>
      </c>
      <c r="B39" s="20">
        <v>-28.983270000000001</v>
      </c>
      <c r="C39" s="19">
        <f t="shared" si="1"/>
        <v>3.3545451388888891E-4</v>
      </c>
      <c r="D39" s="10">
        <f t="shared" si="2"/>
        <v>0.24302335492485561</v>
      </c>
      <c r="E39" s="37">
        <f t="shared" si="0"/>
        <v>33640924.574763298</v>
      </c>
      <c r="F39" s="1"/>
      <c r="G39" s="1"/>
      <c r="H39" s="1"/>
      <c r="I39" s="1"/>
    </row>
    <row r="40" spans="1:9">
      <c r="A40" s="20" t="s">
        <v>42</v>
      </c>
      <c r="B40" s="20">
        <v>-9975.777</v>
      </c>
      <c r="C40" s="12">
        <f t="shared" si="1"/>
        <v>0.11546038194444444</v>
      </c>
      <c r="D40" s="10">
        <f t="shared" si="2"/>
        <v>83.646420659994931</v>
      </c>
      <c r="E40" s="37">
        <f t="shared" si="0"/>
        <v>97739.153551648167</v>
      </c>
      <c r="F40" s="1"/>
      <c r="G40" s="1"/>
      <c r="H40" s="1"/>
      <c r="I40" s="1"/>
    </row>
    <row r="41" spans="1:9">
      <c r="A41" s="20" t="s">
        <v>43</v>
      </c>
      <c r="B41" s="20">
        <v>-23855.13</v>
      </c>
      <c r="C41" s="12">
        <f t="shared" si="1"/>
        <v>0.27610104166666666</v>
      </c>
      <c r="D41" s="10">
        <f t="shared" si="2"/>
        <v>200.02414236794439</v>
      </c>
      <c r="E41" s="37">
        <f t="shared" si="0"/>
        <v>40872.717943687589</v>
      </c>
      <c r="F41" s="1"/>
      <c r="G41" s="1"/>
      <c r="H41" s="1"/>
      <c r="I41" s="1"/>
    </row>
    <row r="42" spans="1:9">
      <c r="A42" s="20" t="s">
        <v>44</v>
      </c>
      <c r="B42" s="20">
        <v>-2922.6880000000001</v>
      </c>
      <c r="C42" s="12">
        <f t="shared" si="1"/>
        <v>3.382740740740741E-2</v>
      </c>
      <c r="D42" s="10">
        <f t="shared" si="2"/>
        <v>24.506601330996002</v>
      </c>
      <c r="E42" s="37">
        <f t="shared" si="0"/>
        <v>333605.22915891121</v>
      </c>
      <c r="F42" s="1"/>
      <c r="G42" s="1"/>
      <c r="H42" s="1"/>
      <c r="I42" s="1"/>
    </row>
    <row r="43" spans="1:9">
      <c r="A43" s="20" t="s">
        <v>45</v>
      </c>
      <c r="B43" s="20">
        <v>-4230.9160000000002</v>
      </c>
      <c r="C43" s="12">
        <f t="shared" si="1"/>
        <v>4.8968935185185185E-2</v>
      </c>
      <c r="D43" s="10">
        <f t="shared" si="2"/>
        <v>35.476031542515749</v>
      </c>
      <c r="E43" s="37">
        <f t="shared" si="0"/>
        <v>230452.22358468</v>
      </c>
      <c r="F43" s="1"/>
      <c r="G43" s="1"/>
      <c r="H43" s="1"/>
      <c r="I43" s="1"/>
    </row>
    <row r="44" spans="1:9">
      <c r="A44" s="20" t="s">
        <v>46</v>
      </c>
      <c r="B44" s="20">
        <v>-834677.3</v>
      </c>
      <c r="C44" s="12">
        <f t="shared" si="1"/>
        <v>9.6606168981481488</v>
      </c>
      <c r="D44" s="10">
        <f t="shared" si="2"/>
        <v>6998.7298784995692</v>
      </c>
      <c r="E44" s="37">
        <f t="shared" si="0"/>
        <v>1168.1448626912461</v>
      </c>
      <c r="F44" s="1"/>
      <c r="G44" s="1"/>
      <c r="H44" s="1"/>
      <c r="I44" s="1"/>
    </row>
    <row r="45" spans="1:9">
      <c r="A45" s="20" t="s">
        <v>47</v>
      </c>
      <c r="B45" s="20">
        <v>-2574.9670000000001</v>
      </c>
      <c r="C45" s="12">
        <f t="shared" si="1"/>
        <v>2.9802858796296298E-2</v>
      </c>
      <c r="D45" s="10">
        <f t="shared" si="2"/>
        <v>21.590977110615562</v>
      </c>
      <c r="E45" s="37">
        <f t="shared" si="0"/>
        <v>378654.94975275407</v>
      </c>
    </row>
    <row r="46" spans="1:9">
      <c r="A46" s="20" t="s">
        <v>48</v>
      </c>
      <c r="B46" s="20">
        <v>-1155.701</v>
      </c>
      <c r="C46" s="12">
        <f t="shared" si="1"/>
        <v>1.3376168981481482E-2</v>
      </c>
      <c r="D46" s="10">
        <f t="shared" si="2"/>
        <v>9.6904984948216875</v>
      </c>
      <c r="E46" s="37">
        <f t="shared" si="0"/>
        <v>843664.58106378722</v>
      </c>
    </row>
    <row r="47" spans="1:9">
      <c r="A47" s="20" t="s">
        <v>49</v>
      </c>
      <c r="B47" s="20">
        <v>-17371.45</v>
      </c>
      <c r="C47" s="12">
        <f t="shared" si="1"/>
        <v>0.20105844907407408</v>
      </c>
      <c r="D47" s="10">
        <f t="shared" si="2"/>
        <v>145.6587907061344</v>
      </c>
      <c r="E47" s="37">
        <f t="shared" si="0"/>
        <v>56127.957079000313</v>
      </c>
    </row>
    <row r="48" spans="1:9">
      <c r="A48" s="20" t="s">
        <v>50</v>
      </c>
      <c r="B48" s="20">
        <v>-113121.5</v>
      </c>
      <c r="C48" s="12">
        <f t="shared" si="1"/>
        <v>1.3092766203703703</v>
      </c>
      <c r="D48" s="10">
        <f t="shared" si="2"/>
        <v>948.51845371940624</v>
      </c>
      <c r="E48" s="37">
        <f t="shared" si="0"/>
        <v>8619.2633584243504</v>
      </c>
    </row>
    <row r="49" spans="1:5">
      <c r="A49" s="20" t="s">
        <v>51</v>
      </c>
      <c r="B49" s="20">
        <v>-1346.982</v>
      </c>
      <c r="C49" s="12">
        <f t="shared" si="1"/>
        <v>1.5590069444444445E-2</v>
      </c>
      <c r="D49" s="10">
        <f t="shared" si="2"/>
        <v>11.294380677659625</v>
      </c>
      <c r="E49" s="37">
        <f t="shared" si="0"/>
        <v>723858.22527695249</v>
      </c>
    </row>
    <row r="50" spans="1:5">
      <c r="A50" s="20" t="s">
        <v>52</v>
      </c>
      <c r="B50" s="20">
        <v>-11768.53</v>
      </c>
      <c r="C50" s="12">
        <f t="shared" si="1"/>
        <v>0.13620983796296296</v>
      </c>
      <c r="D50" s="10">
        <f t="shared" si="2"/>
        <v>98.67857019355688</v>
      </c>
      <c r="E50" s="37">
        <f t="shared" si="0"/>
        <v>82850.109571883659</v>
      </c>
    </row>
    <row r="51" spans="1:5">
      <c r="A51" s="20" t="s">
        <v>53</v>
      </c>
      <c r="B51" s="20">
        <v>-212214.5</v>
      </c>
      <c r="C51" s="12">
        <f t="shared" si="1"/>
        <v>2.4561863425925927</v>
      </c>
      <c r="D51" s="10">
        <f t="shared" si="2"/>
        <v>1779.4085951550935</v>
      </c>
      <c r="E51" s="37">
        <f t="shared" si="0"/>
        <v>4594.5211095377554</v>
      </c>
    </row>
    <row r="52" spans="1:5">
      <c r="A52" s="20" t="s">
        <v>54</v>
      </c>
      <c r="B52" s="20">
        <v>-16923.23</v>
      </c>
      <c r="C52" s="12">
        <f t="shared" si="1"/>
        <v>0.19587071759259259</v>
      </c>
      <c r="D52" s="10">
        <f t="shared" si="2"/>
        <v>141.90048710048814</v>
      </c>
      <c r="E52" s="37">
        <f t="shared" si="0"/>
        <v>57614.533395811559</v>
      </c>
    </row>
    <row r="53" spans="1:5">
      <c r="A53" s="20" t="s">
        <v>55</v>
      </c>
      <c r="B53" s="20">
        <v>-289674.8</v>
      </c>
      <c r="C53" s="13">
        <f t="shared" si="1"/>
        <v>3.3527175925925925</v>
      </c>
      <c r="D53" s="14">
        <f t="shared" si="2"/>
        <v>2428.9095651797252</v>
      </c>
      <c r="E53" s="38">
        <f>$A$28/C53</f>
        <v>3365.9262041434049</v>
      </c>
    </row>
    <row r="54" spans="1:5">
      <c r="A54" s="20" t="s">
        <v>56</v>
      </c>
      <c r="B54" s="20">
        <v>-181644.4</v>
      </c>
      <c r="C54" s="12">
        <f t="shared" si="1"/>
        <v>2.1023657407407406</v>
      </c>
      <c r="D54" s="10">
        <f t="shared" si="2"/>
        <v>1523.079745360425</v>
      </c>
      <c r="E54" s="39">
        <f t="shared" ref="E54:E86" si="3">$A$28/C54</f>
        <v>5367.7625074045782</v>
      </c>
    </row>
    <row r="55" spans="1:5">
      <c r="A55" s="20" t="s">
        <v>57</v>
      </c>
      <c r="B55" s="20">
        <v>-531241.19999999995</v>
      </c>
      <c r="C55" s="12">
        <f t="shared" si="1"/>
        <v>6.1486249999999991</v>
      </c>
      <c r="D55" s="10">
        <f t="shared" si="2"/>
        <v>4454.4324604610247</v>
      </c>
      <c r="E55" s="39">
        <f t="shared" si="3"/>
        <v>1835.3696964768549</v>
      </c>
    </row>
    <row r="56" spans="1:5">
      <c r="A56" s="20" t="s">
        <v>58</v>
      </c>
      <c r="B56" s="20">
        <v>-15.325519999999999</v>
      </c>
      <c r="C56" s="19">
        <f t="shared" si="1"/>
        <v>1.7737870370370369E-4</v>
      </c>
      <c r="D56" s="10">
        <f t="shared" si="2"/>
        <v>0.12850376394271498</v>
      </c>
      <c r="E56" s="39">
        <f t="shared" si="3"/>
        <v>63620940.757638246</v>
      </c>
    </row>
    <row r="57" spans="1:5">
      <c r="A57" s="20" t="s">
        <v>59</v>
      </c>
      <c r="B57" s="20">
        <v>-318.8297</v>
      </c>
      <c r="C57" s="12">
        <f t="shared" si="1"/>
        <v>3.690158564814815E-3</v>
      </c>
      <c r="D57" s="10">
        <f t="shared" si="2"/>
        <v>2.6733720295772438</v>
      </c>
      <c r="E57" s="39">
        <f t="shared" si="3"/>
        <v>3058134.1700600665</v>
      </c>
    </row>
    <row r="58" spans="1:5">
      <c r="A58" s="20" t="s">
        <v>60</v>
      </c>
      <c r="B58" s="20">
        <v>-144133.5</v>
      </c>
      <c r="C58" s="12">
        <f t="shared" si="1"/>
        <v>1.6682118055555555</v>
      </c>
      <c r="D58" s="10">
        <f t="shared" si="2"/>
        <v>1208.5526142171564</v>
      </c>
      <c r="E58" s="39">
        <f t="shared" si="3"/>
        <v>6764.7285329226033</v>
      </c>
    </row>
    <row r="59" spans="1:5">
      <c r="A59" s="20" t="s">
        <v>61</v>
      </c>
      <c r="B59" s="20">
        <v>-1074.808</v>
      </c>
      <c r="C59" s="12">
        <f t="shared" si="1"/>
        <v>1.2439907407407406E-2</v>
      </c>
      <c r="D59" s="10">
        <f t="shared" si="2"/>
        <v>9.0122144968485003</v>
      </c>
      <c r="E59" s="39">
        <f t="shared" si="3"/>
        <v>907161.09295799816</v>
      </c>
    </row>
    <row r="60" spans="1:5">
      <c r="A60" s="20" t="s">
        <v>62</v>
      </c>
      <c r="B60" s="20">
        <v>-455987.7</v>
      </c>
      <c r="C60" s="12">
        <f t="shared" si="1"/>
        <v>5.2776354166666666</v>
      </c>
      <c r="D60" s="10">
        <f t="shared" si="2"/>
        <v>3823.4354045788691</v>
      </c>
      <c r="E60" s="39">
        <f t="shared" si="3"/>
        <v>2138.2682032870625</v>
      </c>
    </row>
    <row r="61" spans="1:5">
      <c r="A61" s="20" t="s">
        <v>63</v>
      </c>
      <c r="B61" s="20">
        <v>-30945.26</v>
      </c>
      <c r="C61" s="12">
        <f t="shared" si="1"/>
        <v>0.35816273148148148</v>
      </c>
      <c r="D61" s="10">
        <f t="shared" si="2"/>
        <v>259.47454873870123</v>
      </c>
      <c r="E61" s="39">
        <f t="shared" si="3"/>
        <v>31508.024169129618</v>
      </c>
    </row>
    <row r="62" spans="1:5">
      <c r="A62" s="20" t="s">
        <v>64</v>
      </c>
      <c r="B62" s="20">
        <v>-5933.6120000000001</v>
      </c>
      <c r="C62" s="12">
        <f t="shared" si="1"/>
        <v>6.8676064814814822E-2</v>
      </c>
      <c r="D62" s="10">
        <f t="shared" si="2"/>
        <v>49.753057369385246</v>
      </c>
      <c r="E62" s="39">
        <f t="shared" si="3"/>
        <v>164322.17003740722</v>
      </c>
    </row>
    <row r="63" spans="1:5">
      <c r="A63" s="20" t="s">
        <v>65</v>
      </c>
      <c r="B63" s="20">
        <v>-11250.35</v>
      </c>
      <c r="C63" s="12">
        <f t="shared" si="1"/>
        <v>0.13021238425925927</v>
      </c>
      <c r="D63" s="10">
        <f t="shared" si="2"/>
        <v>94.333655280403136</v>
      </c>
      <c r="E63" s="39">
        <f t="shared" si="3"/>
        <v>86666.103721217558</v>
      </c>
    </row>
    <row r="64" spans="1:5">
      <c r="A64" s="20" t="s">
        <v>66</v>
      </c>
      <c r="B64" s="20">
        <v>-16149.25</v>
      </c>
      <c r="C64" s="12">
        <f t="shared" si="1"/>
        <v>0.18691261574074075</v>
      </c>
      <c r="D64" s="10">
        <f t="shared" si="2"/>
        <v>135.41070122592188</v>
      </c>
      <c r="E64" s="39">
        <f t="shared" si="3"/>
        <v>60375.806926018231</v>
      </c>
    </row>
    <row r="65" spans="1:5">
      <c r="A65" s="20" t="s">
        <v>67</v>
      </c>
      <c r="B65" s="20">
        <v>-233707.4</v>
      </c>
      <c r="C65" s="12">
        <f t="shared" si="1"/>
        <v>2.7049467592592591</v>
      </c>
      <c r="D65" s="10">
        <f t="shared" si="2"/>
        <v>1959.6255501454875</v>
      </c>
      <c r="E65" s="39">
        <f t="shared" si="3"/>
        <v>4171.9859961644352</v>
      </c>
    </row>
    <row r="66" spans="1:5">
      <c r="A66" s="20" t="s">
        <v>68</v>
      </c>
      <c r="B66" s="20">
        <v>-2.4141599999999999</v>
      </c>
      <c r="C66" s="19">
        <f t="shared" si="1"/>
        <v>2.7941666666666664E-5</v>
      </c>
      <c r="D66" s="10">
        <f t="shared" si="2"/>
        <v>2.0242617983594998E-2</v>
      </c>
      <c r="E66" s="39">
        <f t="shared" si="3"/>
        <v>403877124.96271998</v>
      </c>
    </row>
    <row r="67" spans="1:5">
      <c r="A67" s="20" t="s">
        <v>69</v>
      </c>
      <c r="B67" s="20">
        <v>-9.0489110000000004</v>
      </c>
      <c r="C67" s="19">
        <f t="shared" si="1"/>
        <v>1.0473276620370371E-4</v>
      </c>
      <c r="D67" s="10">
        <f t="shared" si="2"/>
        <v>7.5874692870626065E-2</v>
      </c>
      <c r="E67" s="39">
        <f t="shared" si="3"/>
        <v>107750424.33282855</v>
      </c>
    </row>
    <row r="68" spans="1:5">
      <c r="A68" s="20" t="s">
        <v>70</v>
      </c>
      <c r="B68" s="20">
        <v>-186991.1</v>
      </c>
      <c r="C68" s="12">
        <f t="shared" si="1"/>
        <v>2.1642488425925928</v>
      </c>
      <c r="D68" s="10">
        <f t="shared" si="2"/>
        <v>1567.9115732313564</v>
      </c>
      <c r="E68" s="39">
        <f t="shared" si="3"/>
        <v>5214.2802518408625</v>
      </c>
    </row>
    <row r="69" spans="1:5">
      <c r="A69" s="20" t="s">
        <v>71</v>
      </c>
      <c r="B69" s="20">
        <v>-214849.6</v>
      </c>
      <c r="C69" s="12">
        <f t="shared" si="1"/>
        <v>2.4866851851851854</v>
      </c>
      <c r="D69" s="10">
        <f t="shared" si="2"/>
        <v>1801.5037846407001</v>
      </c>
      <c r="E69" s="39">
        <f t="shared" si="3"/>
        <v>4538.1699570304063</v>
      </c>
    </row>
    <row r="70" spans="1:5">
      <c r="A70" s="20" t="s">
        <v>72</v>
      </c>
      <c r="B70" s="20">
        <v>-221.58260000000001</v>
      </c>
      <c r="C70" s="12">
        <f t="shared" si="1"/>
        <v>2.5646134259259259E-3</v>
      </c>
      <c r="D70" s="10">
        <f t="shared" si="2"/>
        <v>1.8579596727688876</v>
      </c>
      <c r="E70" s="39">
        <f t="shared" si="3"/>
        <v>4400273.3066585558</v>
      </c>
    </row>
    <row r="71" spans="1:5">
      <c r="A71" s="20" t="s">
        <v>73</v>
      </c>
      <c r="B71" s="20">
        <v>-66.860600000000005</v>
      </c>
      <c r="C71" s="12">
        <f t="shared" si="1"/>
        <v>7.7384953703703708E-4</v>
      </c>
      <c r="D71" s="10">
        <f t="shared" si="2"/>
        <v>0.5606229843730125</v>
      </c>
      <c r="E71" s="39">
        <f t="shared" si="3"/>
        <v>14582938.232681129</v>
      </c>
    </row>
    <row r="72" spans="1:5">
      <c r="A72" s="20" t="s">
        <v>74</v>
      </c>
      <c r="B72" s="20">
        <v>-446.89330000000001</v>
      </c>
      <c r="C72" s="12">
        <f t="shared" si="1"/>
        <v>5.1723761574074077E-3</v>
      </c>
      <c r="D72" s="10">
        <f t="shared" si="2"/>
        <v>3.7471792885840687</v>
      </c>
      <c r="E72" s="39">
        <f t="shared" si="3"/>
        <v>2181782.541828217</v>
      </c>
    </row>
    <row r="73" spans="1:5">
      <c r="A73" s="20" t="s">
        <v>75</v>
      </c>
      <c r="B73" s="20">
        <v>-3.11368</v>
      </c>
      <c r="C73" s="19">
        <f t="shared" si="1"/>
        <v>3.6037962962962964E-5</v>
      </c>
      <c r="D73" s="10">
        <f t="shared" si="2"/>
        <v>2.6108060262435E-2</v>
      </c>
      <c r="E73" s="39">
        <f t="shared" si="3"/>
        <v>313142005.60108936</v>
      </c>
    </row>
    <row r="74" spans="1:5">
      <c r="A74" s="20" t="s">
        <v>76</v>
      </c>
      <c r="B74" s="20">
        <v>-74.888570000000001</v>
      </c>
      <c r="C74" s="12">
        <f t="shared" si="1"/>
        <v>8.6676585648148147E-4</v>
      </c>
      <c r="D74" s="10">
        <f t="shared" si="2"/>
        <v>0.62793713500667436</v>
      </c>
      <c r="E74" s="39">
        <f t="shared" si="3"/>
        <v>13019663.748419819</v>
      </c>
    </row>
    <row r="75" spans="1:5">
      <c r="A75" s="20" t="s">
        <v>77</v>
      </c>
      <c r="B75" s="20">
        <v>-484.34930000000003</v>
      </c>
      <c r="C75" s="12">
        <f t="shared" si="1"/>
        <v>5.6058946759259265E-3</v>
      </c>
      <c r="D75" s="10">
        <f t="shared" si="2"/>
        <v>4.0612460858110691</v>
      </c>
      <c r="E75" s="39">
        <f t="shared" si="3"/>
        <v>2013059.5832387905</v>
      </c>
    </row>
    <row r="76" spans="1:5">
      <c r="A76" s="20" t="s">
        <v>78</v>
      </c>
      <c r="B76" s="20">
        <v>-103.1614</v>
      </c>
      <c r="C76" s="12">
        <f t="shared" si="1"/>
        <v>1.1939976851851851E-3</v>
      </c>
      <c r="D76" s="10">
        <f t="shared" si="2"/>
        <v>0.86500348396661242</v>
      </c>
      <c r="E76" s="39">
        <f t="shared" si="3"/>
        <v>9451442.1091609858</v>
      </c>
    </row>
    <row r="77" spans="1:5">
      <c r="A77" s="20" t="s">
        <v>79</v>
      </c>
      <c r="B77" s="20">
        <v>-30307.25</v>
      </c>
      <c r="C77" s="12">
        <f t="shared" si="1"/>
        <v>0.35077835648148148</v>
      </c>
      <c r="D77" s="10">
        <f t="shared" si="2"/>
        <v>254.12486491504686</v>
      </c>
      <c r="E77" s="39">
        <f t="shared" si="3"/>
        <v>32171.312144783838</v>
      </c>
    </row>
    <row r="78" spans="1:5">
      <c r="A78" s="20" t="s">
        <v>80</v>
      </c>
      <c r="B78" s="20">
        <v>-638.56410000000005</v>
      </c>
      <c r="C78" s="12">
        <f t="shared" si="1"/>
        <v>7.3907881944444455E-3</v>
      </c>
      <c r="D78" s="10">
        <f t="shared" si="2"/>
        <v>5.3543299260770443</v>
      </c>
      <c r="E78" s="39">
        <f t="shared" si="3"/>
        <v>1526900.7449682809</v>
      </c>
    </row>
    <row r="79" spans="1:5">
      <c r="A79" s="20" t="s">
        <v>81</v>
      </c>
      <c r="B79" s="20">
        <v>-971.81859999999995</v>
      </c>
      <c r="C79" s="12">
        <f t="shared" si="1"/>
        <v>1.1247900462962963E-2</v>
      </c>
      <c r="D79" s="10">
        <f t="shared" si="2"/>
        <v>8.1486532247871377</v>
      </c>
      <c r="E79" s="39">
        <f t="shared" si="3"/>
        <v>1003298.3521821871</v>
      </c>
    </row>
    <row r="80" spans="1:5">
      <c r="A80" s="20" t="s">
        <v>82</v>
      </c>
      <c r="B80" s="20">
        <v>-7195.8559999999998</v>
      </c>
      <c r="C80" s="12">
        <f t="shared" si="1"/>
        <v>8.3285370370370371E-2</v>
      </c>
      <c r="D80" s="10">
        <f t="shared" si="2"/>
        <v>60.336913905026996</v>
      </c>
      <c r="E80" s="39">
        <f t="shared" si="3"/>
        <v>135497.98661896514</v>
      </c>
    </row>
    <row r="81" spans="1:5">
      <c r="A81" s="20" t="s">
        <v>83</v>
      </c>
      <c r="B81" s="20">
        <v>-5091.9709999999995</v>
      </c>
      <c r="C81" s="12">
        <f t="shared" si="1"/>
        <v>5.893484953703703E-2</v>
      </c>
      <c r="D81" s="10">
        <f t="shared" si="2"/>
        <v>42.695937194114812</v>
      </c>
      <c r="E81" s="39">
        <f t="shared" si="3"/>
        <v>191482.63020351061</v>
      </c>
    </row>
    <row r="82" spans="1:5">
      <c r="A82" s="20" t="s">
        <v>84</v>
      </c>
      <c r="B82" s="20">
        <v>-40.06953</v>
      </c>
      <c r="C82" s="12">
        <f t="shared" si="1"/>
        <v>4.6376770833333336E-4</v>
      </c>
      <c r="D82" s="10">
        <f t="shared" si="2"/>
        <v>0.33598112327774438</v>
      </c>
      <c r="E82" s="39">
        <f t="shared" si="3"/>
        <v>24333302.636691768</v>
      </c>
    </row>
    <row r="83" spans="1:5">
      <c r="A83" s="20" t="s">
        <v>85</v>
      </c>
      <c r="B83" s="20">
        <v>-55.137720000000002</v>
      </c>
      <c r="C83" s="12">
        <f t="shared" si="1"/>
        <v>6.3816805555555554E-4</v>
      </c>
      <c r="D83" s="10">
        <f t="shared" si="2"/>
        <v>0.46232718728105249</v>
      </c>
      <c r="E83" s="39">
        <f t="shared" si="3"/>
        <v>17683429.782733127</v>
      </c>
    </row>
    <row r="84" spans="1:5">
      <c r="A84" s="20" t="s">
        <v>86</v>
      </c>
      <c r="B84" s="20">
        <v>-52.782200000000003</v>
      </c>
      <c r="C84" s="12">
        <f t="shared" si="1"/>
        <v>6.1090509259259258E-4</v>
      </c>
      <c r="D84" s="10">
        <f t="shared" si="2"/>
        <v>0.44257626293771257</v>
      </c>
      <c r="E84" s="39">
        <f t="shared" si="3"/>
        <v>18472591.138679329</v>
      </c>
    </row>
    <row r="85" spans="1:5">
      <c r="A85" s="20" t="s">
        <v>87</v>
      </c>
      <c r="B85" s="20">
        <v>-44790.36</v>
      </c>
      <c r="C85" s="12">
        <f t="shared" si="1"/>
        <v>0.51840694444444446</v>
      </c>
      <c r="D85" s="10">
        <f t="shared" si="2"/>
        <v>375.56506065368251</v>
      </c>
      <c r="E85" s="39">
        <f t="shared" si="3"/>
        <v>21768.612710413578</v>
      </c>
    </row>
    <row r="86" spans="1:5">
      <c r="A86" s="20" t="s">
        <v>88</v>
      </c>
      <c r="B86" s="20">
        <v>-154362.6</v>
      </c>
      <c r="C86" s="12">
        <f t="shared" si="1"/>
        <v>1.7866041666666668</v>
      </c>
      <c r="D86" s="10">
        <f t="shared" si="2"/>
        <v>1294.3231363101374</v>
      </c>
      <c r="E86" s="39">
        <f t="shared" si="3"/>
        <v>6316.4523012698664</v>
      </c>
    </row>
    <row r="88" spans="1:5">
      <c r="A88" s="20" t="s">
        <v>89</v>
      </c>
      <c r="D88" s="10">
        <f>SUM(D33:D86)</f>
        <v>31988.764212636794</v>
      </c>
    </row>
    <row r="100" spans="1:7">
      <c r="A100" s="20" t="s">
        <v>6</v>
      </c>
      <c r="B100" s="20" t="s">
        <v>116</v>
      </c>
      <c r="C100" s="20" t="s">
        <v>118</v>
      </c>
      <c r="D100" s="33">
        <v>29341</v>
      </c>
      <c r="E100" s="19" t="s">
        <v>119</v>
      </c>
      <c r="F100" s="19" t="s">
        <v>117</v>
      </c>
      <c r="G100" s="19" t="s">
        <v>115</v>
      </c>
    </row>
    <row r="101" spans="1:7">
      <c r="A101" s="20" t="s">
        <v>55</v>
      </c>
      <c r="B101" s="33">
        <v>29341</v>
      </c>
      <c r="C101" s="35">
        <v>0</v>
      </c>
      <c r="D101" s="19">
        <f>((B101+C101)-$D$100)/365.25</f>
        <v>0</v>
      </c>
      <c r="E101" s="19">
        <v>0</v>
      </c>
      <c r="F101" s="19">
        <f>-E101/86400</f>
        <v>0</v>
      </c>
      <c r="G101" s="34">
        <f>F101/$C$53</f>
        <v>0</v>
      </c>
    </row>
    <row r="102" spans="1:7">
      <c r="A102" s="20" t="s">
        <v>55</v>
      </c>
      <c r="B102" s="33">
        <v>29363</v>
      </c>
      <c r="C102" s="35">
        <v>0.828125</v>
      </c>
      <c r="D102" s="19">
        <f t="shared" ref="D102:D165" si="4">((B102+C102)-$D$100)/365.25</f>
        <v>6.25E-2</v>
      </c>
      <c r="E102" s="20">
        <v>-127766.9</v>
      </c>
      <c r="F102" s="20">
        <f>-E102/86400</f>
        <v>1.4787835648148147</v>
      </c>
      <c r="G102" s="34">
        <f>F102/$C$53</f>
        <v>0.44107012415301566</v>
      </c>
    </row>
    <row r="103" spans="1:7">
      <c r="A103" s="20" t="s">
        <v>55</v>
      </c>
      <c r="B103" s="33">
        <v>29409</v>
      </c>
      <c r="C103" s="35">
        <v>0.484375</v>
      </c>
      <c r="D103" s="19">
        <f t="shared" si="4"/>
        <v>0.1875</v>
      </c>
      <c r="E103" s="20">
        <v>-181610.3</v>
      </c>
      <c r="F103" s="20">
        <f t="shared" ref="F103:F166" si="5">-E103/86400</f>
        <v>2.1019710648148147</v>
      </c>
      <c r="G103" s="34">
        <f t="shared" ref="G103:G166" si="6">F103/$C$53</f>
        <v>0.62694545745781127</v>
      </c>
    </row>
    <row r="104" spans="1:7">
      <c r="A104" s="20" t="s">
        <v>55</v>
      </c>
      <c r="B104" s="33">
        <v>29455</v>
      </c>
      <c r="C104" s="35">
        <v>0.140625</v>
      </c>
      <c r="D104" s="19">
        <f t="shared" si="4"/>
        <v>0.3125</v>
      </c>
      <c r="E104" s="20">
        <v>-210817.8</v>
      </c>
      <c r="F104" s="20">
        <f t="shared" si="5"/>
        <v>2.4400208333333331</v>
      </c>
      <c r="G104" s="34">
        <f t="shared" si="6"/>
        <v>0.72777404178754934</v>
      </c>
    </row>
    <row r="105" spans="1:7">
      <c r="A105" s="20" t="s">
        <v>55</v>
      </c>
      <c r="B105" s="33">
        <v>29500</v>
      </c>
      <c r="C105" s="35">
        <v>0.796875</v>
      </c>
      <c r="D105" s="19">
        <f t="shared" si="4"/>
        <v>0.4375</v>
      </c>
      <c r="E105" s="20">
        <v>-228936.9</v>
      </c>
      <c r="F105" s="20">
        <f t="shared" si="5"/>
        <v>2.6497326388888887</v>
      </c>
      <c r="G105" s="34">
        <f t="shared" si="6"/>
        <v>0.79032383900843284</v>
      </c>
    </row>
    <row r="106" spans="1:7">
      <c r="A106" s="20" t="s">
        <v>55</v>
      </c>
      <c r="B106" s="33">
        <v>29546</v>
      </c>
      <c r="C106" s="35">
        <v>0.453125</v>
      </c>
      <c r="D106" s="19">
        <f t="shared" si="4"/>
        <v>0.5625</v>
      </c>
      <c r="E106" s="20">
        <v>-241113.4</v>
      </c>
      <c r="F106" s="20">
        <f t="shared" si="5"/>
        <v>2.7906643518518517</v>
      </c>
      <c r="G106" s="34">
        <f t="shared" si="6"/>
        <v>0.83235890729880535</v>
      </c>
    </row>
    <row r="107" spans="1:7">
      <c r="A107" s="20" t="s">
        <v>55</v>
      </c>
      <c r="B107" s="33">
        <v>29592</v>
      </c>
      <c r="C107" s="35">
        <v>0.109375</v>
      </c>
      <c r="D107" s="19">
        <f t="shared" si="4"/>
        <v>0.6875</v>
      </c>
      <c r="E107" s="20">
        <v>-249735.6</v>
      </c>
      <c r="F107" s="20">
        <f t="shared" si="5"/>
        <v>2.8904583333333336</v>
      </c>
      <c r="G107" s="34">
        <f t="shared" si="6"/>
        <v>0.86212400940641032</v>
      </c>
    </row>
    <row r="108" spans="1:7">
      <c r="A108" s="20" t="s">
        <v>55</v>
      </c>
      <c r="B108" s="33">
        <v>29637</v>
      </c>
      <c r="C108" s="35">
        <v>0.765625</v>
      </c>
      <c r="D108" s="19">
        <f t="shared" si="4"/>
        <v>0.8125</v>
      </c>
      <c r="E108" s="20">
        <v>-256076.9</v>
      </c>
      <c r="F108" s="20">
        <f t="shared" si="5"/>
        <v>2.963853009259259</v>
      </c>
      <c r="G108" s="34">
        <f t="shared" si="6"/>
        <v>0.88401510935711347</v>
      </c>
    </row>
    <row r="109" spans="1:7">
      <c r="A109" s="40" t="s">
        <v>55</v>
      </c>
      <c r="B109" s="41">
        <v>29683</v>
      </c>
      <c r="C109" s="42">
        <v>0.421875</v>
      </c>
      <c r="D109" s="38">
        <f t="shared" si="4"/>
        <v>0.9375</v>
      </c>
      <c r="E109" s="40">
        <v>-260877.6</v>
      </c>
      <c r="F109" s="40">
        <f t="shared" si="5"/>
        <v>3.0194166666666669</v>
      </c>
      <c r="G109" s="43">
        <f t="shared" si="6"/>
        <v>0.90058783159598288</v>
      </c>
    </row>
    <row r="110" spans="1:7">
      <c r="A110" s="20" t="s">
        <v>55</v>
      </c>
      <c r="B110" s="33">
        <v>29729</v>
      </c>
      <c r="C110" s="35">
        <v>7.8125E-2</v>
      </c>
      <c r="D110" s="19">
        <f t="shared" si="4"/>
        <v>1.0625</v>
      </c>
      <c r="E110" s="20">
        <v>-264599.8</v>
      </c>
      <c r="F110" s="20">
        <f t="shared" si="5"/>
        <v>3.0624976851851851</v>
      </c>
      <c r="G110" s="34">
        <f t="shared" si="6"/>
        <v>0.91343741326480588</v>
      </c>
    </row>
    <row r="111" spans="1:7">
      <c r="A111" s="20" t="s">
        <v>55</v>
      </c>
      <c r="B111" s="33">
        <v>29774</v>
      </c>
      <c r="C111" s="35">
        <v>0.734375</v>
      </c>
      <c r="D111" s="19">
        <f t="shared" si="4"/>
        <v>1.1875</v>
      </c>
      <c r="E111" s="20">
        <v>-267544.40000000002</v>
      </c>
      <c r="F111" s="20">
        <f t="shared" si="5"/>
        <v>3.0965787037037038</v>
      </c>
      <c r="G111" s="34">
        <f t="shared" si="6"/>
        <v>0.92360260540440531</v>
      </c>
    </row>
    <row r="112" spans="1:7">
      <c r="A112" s="20" t="s">
        <v>55</v>
      </c>
      <c r="B112" s="33">
        <v>29820</v>
      </c>
      <c r="C112" s="35">
        <v>0.390625</v>
      </c>
      <c r="D112" s="19">
        <f t="shared" si="4"/>
        <v>1.3125</v>
      </c>
      <c r="E112" s="20">
        <v>-269915.59999999998</v>
      </c>
      <c r="F112" s="20">
        <f t="shared" si="5"/>
        <v>3.1240231481481477</v>
      </c>
      <c r="G112" s="34">
        <f t="shared" si="6"/>
        <v>0.9317883364379641</v>
      </c>
    </row>
    <row r="113" spans="1:7">
      <c r="A113" s="20" t="s">
        <v>55</v>
      </c>
      <c r="B113" s="33">
        <v>29866</v>
      </c>
      <c r="C113" s="35">
        <v>4.6875E-2</v>
      </c>
      <c r="D113" s="19">
        <f t="shared" si="4"/>
        <v>1.4375</v>
      </c>
      <c r="E113" s="20">
        <v>-271855.7</v>
      </c>
      <c r="F113" s="20">
        <f t="shared" si="5"/>
        <v>3.1464780092592592</v>
      </c>
      <c r="G113" s="34">
        <f t="shared" si="6"/>
        <v>0.93848584688761327</v>
      </c>
    </row>
    <row r="114" spans="1:7">
      <c r="A114" s="20" t="s">
        <v>55</v>
      </c>
      <c r="B114" s="33">
        <v>29911</v>
      </c>
      <c r="C114" s="35">
        <v>0.703125</v>
      </c>
      <c r="D114" s="19">
        <f t="shared" si="4"/>
        <v>1.5625</v>
      </c>
      <c r="E114" s="20">
        <v>-273465.7</v>
      </c>
      <c r="F114" s="20">
        <f t="shared" si="5"/>
        <v>3.1651122685185187</v>
      </c>
      <c r="G114" s="34">
        <f t="shared" si="6"/>
        <v>0.94404380360321305</v>
      </c>
    </row>
    <row r="115" spans="1:7">
      <c r="A115" s="20" t="s">
        <v>55</v>
      </c>
      <c r="B115" s="33">
        <v>29957</v>
      </c>
      <c r="C115" s="35">
        <v>0.359375</v>
      </c>
      <c r="D115" s="19">
        <f t="shared" si="4"/>
        <v>1.6875</v>
      </c>
      <c r="E115" s="20">
        <v>-274819.3</v>
      </c>
      <c r="F115" s="20">
        <f t="shared" si="5"/>
        <v>3.180778935185185</v>
      </c>
      <c r="G115" s="34">
        <f t="shared" si="6"/>
        <v>0.94871662982075067</v>
      </c>
    </row>
    <row r="116" spans="1:7">
      <c r="A116" s="20" t="s">
        <v>55</v>
      </c>
      <c r="B116" s="33">
        <v>30003</v>
      </c>
      <c r="C116" s="35">
        <v>1.5625E-2</v>
      </c>
      <c r="D116" s="19">
        <f t="shared" si="4"/>
        <v>1.8125</v>
      </c>
      <c r="E116" s="20">
        <v>-275971</v>
      </c>
      <c r="F116" s="20">
        <f t="shared" si="5"/>
        <v>3.1941087962962964</v>
      </c>
      <c r="G116" s="34">
        <f t="shared" si="6"/>
        <v>0.95269246755327019</v>
      </c>
    </row>
    <row r="117" spans="1:7">
      <c r="A117" s="20" t="s">
        <v>55</v>
      </c>
      <c r="B117" s="33">
        <v>30048</v>
      </c>
      <c r="C117" s="35">
        <v>0.671875</v>
      </c>
      <c r="D117" s="19">
        <f t="shared" si="4"/>
        <v>1.9375</v>
      </c>
      <c r="E117" s="20">
        <v>-276961.7</v>
      </c>
      <c r="F117" s="20">
        <f t="shared" si="5"/>
        <v>3.2055752314814816</v>
      </c>
      <c r="G117" s="34">
        <f t="shared" si="6"/>
        <v>0.95611250961422956</v>
      </c>
    </row>
    <row r="118" spans="1:7">
      <c r="A118" s="20" t="s">
        <v>55</v>
      </c>
      <c r="B118" s="33">
        <v>30094</v>
      </c>
      <c r="C118" s="35">
        <v>0.328125</v>
      </c>
      <c r="D118" s="19">
        <f t="shared" si="4"/>
        <v>2.0625</v>
      </c>
      <c r="E118" s="20">
        <v>-277822.40000000002</v>
      </c>
      <c r="F118" s="20">
        <f t="shared" si="5"/>
        <v>3.2155370370370373</v>
      </c>
      <c r="G118" s="34">
        <f t="shared" si="6"/>
        <v>0.95908377256150701</v>
      </c>
    </row>
    <row r="119" spans="1:7">
      <c r="A119" s="20" t="s">
        <v>55</v>
      </c>
      <c r="B119" s="33">
        <v>30139</v>
      </c>
      <c r="C119" s="35">
        <v>0.984375</v>
      </c>
      <c r="D119" s="19">
        <f t="shared" si="4"/>
        <v>2.1875</v>
      </c>
      <c r="E119" s="20">
        <v>-278577.09999999998</v>
      </c>
      <c r="F119" s="20">
        <f t="shared" si="5"/>
        <v>3.2242719907407404</v>
      </c>
      <c r="G119" s="34">
        <f t="shared" si="6"/>
        <v>0.96168910792378204</v>
      </c>
    </row>
    <row r="120" spans="1:7">
      <c r="A120" s="20" t="s">
        <v>55</v>
      </c>
      <c r="B120" s="33">
        <v>30185</v>
      </c>
      <c r="C120" s="35">
        <v>0.640625</v>
      </c>
      <c r="D120" s="19">
        <f t="shared" si="4"/>
        <v>2.3125</v>
      </c>
      <c r="E120" s="20">
        <v>-279244.40000000002</v>
      </c>
      <c r="F120" s="20">
        <f t="shared" si="5"/>
        <v>3.2319953703703708</v>
      </c>
      <c r="G120" s="34">
        <f t="shared" si="6"/>
        <v>0.96399272563578209</v>
      </c>
    </row>
    <row r="121" spans="1:7">
      <c r="A121" s="20" t="s">
        <v>55</v>
      </c>
      <c r="B121" s="33">
        <v>30231</v>
      </c>
      <c r="C121" s="35">
        <v>0.296875</v>
      </c>
      <c r="D121" s="19">
        <f t="shared" si="4"/>
        <v>2.4375</v>
      </c>
      <c r="E121" s="20">
        <v>-279839</v>
      </c>
      <c r="F121" s="20">
        <f t="shared" si="5"/>
        <v>3.2388773148148147</v>
      </c>
      <c r="G121" s="34">
        <f t="shared" si="6"/>
        <v>0.96604537225882259</v>
      </c>
    </row>
    <row r="122" spans="1:7">
      <c r="A122" s="20" t="s">
        <v>55</v>
      </c>
      <c r="B122" s="33">
        <v>30276</v>
      </c>
      <c r="C122" s="35">
        <v>0.953125</v>
      </c>
      <c r="D122" s="19">
        <f t="shared" si="4"/>
        <v>2.5625</v>
      </c>
      <c r="E122" s="20">
        <v>-280372.59999999998</v>
      </c>
      <c r="F122" s="20">
        <f t="shared" si="5"/>
        <v>3.2450532407407406</v>
      </c>
      <c r="G122" s="34">
        <f t="shared" si="6"/>
        <v>0.9678874379131357</v>
      </c>
    </row>
    <row r="123" spans="1:7">
      <c r="A123" s="20" t="s">
        <v>55</v>
      </c>
      <c r="B123" s="33">
        <v>30322</v>
      </c>
      <c r="C123" s="35">
        <v>0.609375</v>
      </c>
      <c r="D123" s="19">
        <f t="shared" si="4"/>
        <v>2.6875</v>
      </c>
      <c r="E123" s="20">
        <v>-280854.40000000002</v>
      </c>
      <c r="F123" s="20">
        <f t="shared" si="5"/>
        <v>3.2506296296296298</v>
      </c>
      <c r="G123" s="34">
        <f t="shared" si="6"/>
        <v>0.96955068235138164</v>
      </c>
    </row>
    <row r="124" spans="1:7">
      <c r="A124" s="20" t="s">
        <v>55</v>
      </c>
      <c r="B124" s="33">
        <v>30368</v>
      </c>
      <c r="C124" s="35">
        <v>0.265625</v>
      </c>
      <c r="D124" s="19">
        <f t="shared" si="4"/>
        <v>2.8125</v>
      </c>
      <c r="E124" s="20">
        <v>-281292</v>
      </c>
      <c r="F124" s="20">
        <f t="shared" si="5"/>
        <v>3.2556944444444444</v>
      </c>
      <c r="G124" s="34">
        <f t="shared" si="6"/>
        <v>0.9710613418909757</v>
      </c>
    </row>
    <row r="125" spans="1:7">
      <c r="A125" s="20" t="s">
        <v>55</v>
      </c>
      <c r="B125" s="33">
        <v>30413</v>
      </c>
      <c r="C125" s="35">
        <v>0.921875</v>
      </c>
      <c r="D125" s="19">
        <f t="shared" si="4"/>
        <v>2.9375</v>
      </c>
      <c r="E125" s="20">
        <v>-281691.59999999998</v>
      </c>
      <c r="F125" s="20">
        <f t="shared" si="5"/>
        <v>3.2603194444444443</v>
      </c>
      <c r="G125" s="34">
        <f t="shared" si="6"/>
        <v>0.97244081984349351</v>
      </c>
    </row>
    <row r="126" spans="1:7">
      <c r="A126" s="20" t="s">
        <v>55</v>
      </c>
      <c r="B126" s="33">
        <v>30459</v>
      </c>
      <c r="C126" s="35">
        <v>0.578125</v>
      </c>
      <c r="D126" s="19">
        <f t="shared" si="4"/>
        <v>3.0625</v>
      </c>
      <c r="E126" s="20">
        <v>-282058.2</v>
      </c>
      <c r="F126" s="20">
        <f t="shared" si="5"/>
        <v>3.2645625000000003</v>
      </c>
      <c r="G126" s="34">
        <f t="shared" si="6"/>
        <v>0.97370637694407669</v>
      </c>
    </row>
    <row r="127" spans="1:7">
      <c r="A127" s="20" t="s">
        <v>55</v>
      </c>
      <c r="B127" s="33">
        <v>30505</v>
      </c>
      <c r="C127" s="35">
        <v>0.234375</v>
      </c>
      <c r="D127" s="19">
        <f t="shared" si="4"/>
        <v>3.1875</v>
      </c>
      <c r="E127" s="20">
        <v>-282396.2</v>
      </c>
      <c r="F127" s="20">
        <f t="shared" si="5"/>
        <v>3.2684745370370374</v>
      </c>
      <c r="G127" s="34">
        <f t="shared" si="6"/>
        <v>0.97487320263964983</v>
      </c>
    </row>
    <row r="128" spans="1:7">
      <c r="A128" s="20" t="s">
        <v>55</v>
      </c>
      <c r="B128" s="33">
        <v>30550</v>
      </c>
      <c r="C128" s="35">
        <v>0.890625</v>
      </c>
      <c r="D128" s="19">
        <f t="shared" si="4"/>
        <v>3.3125</v>
      </c>
      <c r="E128" s="20">
        <v>-282708.8</v>
      </c>
      <c r="F128" s="20">
        <f t="shared" si="5"/>
        <v>3.2720925925925926</v>
      </c>
      <c r="G128" s="34">
        <f t="shared" si="6"/>
        <v>0.97595234380070339</v>
      </c>
    </row>
    <row r="129" spans="1:7">
      <c r="A129" s="20" t="s">
        <v>55</v>
      </c>
      <c r="B129" s="33">
        <v>30596</v>
      </c>
      <c r="C129" s="35">
        <v>0.546875</v>
      </c>
      <c r="D129" s="19">
        <f t="shared" si="4"/>
        <v>3.4375</v>
      </c>
      <c r="E129" s="20">
        <v>-282999.2</v>
      </c>
      <c r="F129" s="20">
        <f t="shared" si="5"/>
        <v>3.2754537037037039</v>
      </c>
      <c r="G129" s="34">
        <f t="shared" si="6"/>
        <v>0.97695484729772841</v>
      </c>
    </row>
    <row r="130" spans="1:7">
      <c r="A130" s="20" t="s">
        <v>55</v>
      </c>
      <c r="B130" s="33">
        <v>30642</v>
      </c>
      <c r="C130" s="35">
        <v>0.203125</v>
      </c>
      <c r="D130" s="19">
        <f t="shared" si="4"/>
        <v>3.5625</v>
      </c>
      <c r="E130" s="20">
        <v>-283269.8</v>
      </c>
      <c r="F130" s="20">
        <f t="shared" si="5"/>
        <v>3.2785856481481481</v>
      </c>
      <c r="G130" s="34">
        <f t="shared" si="6"/>
        <v>0.97788899828359255</v>
      </c>
    </row>
    <row r="131" spans="1:7">
      <c r="A131" s="20" t="s">
        <v>55</v>
      </c>
      <c r="B131" s="33">
        <v>30687</v>
      </c>
      <c r="C131" s="35">
        <v>0.859375</v>
      </c>
      <c r="D131" s="19">
        <f t="shared" si="4"/>
        <v>3.6875</v>
      </c>
      <c r="E131" s="20">
        <v>-283522.7</v>
      </c>
      <c r="F131" s="20">
        <f t="shared" si="5"/>
        <v>3.2815127314814818</v>
      </c>
      <c r="G131" s="34">
        <f t="shared" si="6"/>
        <v>0.97876204626705543</v>
      </c>
    </row>
    <row r="132" spans="1:7">
      <c r="A132" s="20" t="s">
        <v>55</v>
      </c>
      <c r="B132" s="33">
        <v>30733</v>
      </c>
      <c r="C132" s="35">
        <v>0.515625</v>
      </c>
      <c r="D132" s="19">
        <f t="shared" si="4"/>
        <v>3.8125</v>
      </c>
      <c r="E132" s="20">
        <v>-283759.8</v>
      </c>
      <c r="F132" s="20">
        <f t="shared" si="5"/>
        <v>3.2842569444444445</v>
      </c>
      <c r="G132" s="34">
        <f t="shared" si="6"/>
        <v>0.97958055032747071</v>
      </c>
    </row>
    <row r="133" spans="1:7">
      <c r="A133" s="20" t="s">
        <v>55</v>
      </c>
      <c r="B133" s="33">
        <v>30779</v>
      </c>
      <c r="C133" s="35">
        <v>0.171875</v>
      </c>
      <c r="D133" s="19">
        <f t="shared" si="4"/>
        <v>3.9375</v>
      </c>
      <c r="E133" s="20">
        <v>-283982.40000000002</v>
      </c>
      <c r="F133" s="20">
        <f t="shared" si="5"/>
        <v>3.2868333333333335</v>
      </c>
      <c r="G133" s="34">
        <f t="shared" si="6"/>
        <v>0.98034899825597543</v>
      </c>
    </row>
    <row r="134" spans="1:7">
      <c r="A134" s="20" t="s">
        <v>55</v>
      </c>
      <c r="B134" s="33">
        <v>30824</v>
      </c>
      <c r="C134" s="35">
        <v>0.828125</v>
      </c>
      <c r="D134" s="19">
        <f t="shared" si="4"/>
        <v>4.0625</v>
      </c>
      <c r="E134" s="20">
        <v>-284192</v>
      </c>
      <c r="F134" s="20">
        <f t="shared" si="5"/>
        <v>3.2892592592592593</v>
      </c>
      <c r="G134" s="34">
        <f t="shared" si="6"/>
        <v>0.98107256827311184</v>
      </c>
    </row>
    <row r="135" spans="1:7">
      <c r="A135" s="20" t="s">
        <v>55</v>
      </c>
      <c r="B135" s="33">
        <v>30870</v>
      </c>
      <c r="C135" s="35">
        <v>0.484375</v>
      </c>
      <c r="D135" s="19">
        <f t="shared" si="4"/>
        <v>4.1875</v>
      </c>
      <c r="E135" s="20">
        <v>-284389.59999999998</v>
      </c>
      <c r="F135" s="20">
        <f t="shared" si="5"/>
        <v>3.2915462962962962</v>
      </c>
      <c r="G135" s="34">
        <f t="shared" si="6"/>
        <v>0.9817547125259084</v>
      </c>
    </row>
    <row r="136" spans="1:7">
      <c r="A136" s="20" t="s">
        <v>55</v>
      </c>
      <c r="B136" s="33">
        <v>30916</v>
      </c>
      <c r="C136" s="35">
        <v>0.140625</v>
      </c>
      <c r="D136" s="19">
        <f t="shared" si="4"/>
        <v>4.3125</v>
      </c>
      <c r="E136" s="20">
        <v>-284576.59999999998</v>
      </c>
      <c r="F136" s="20">
        <f t="shared" si="5"/>
        <v>3.293710648148148</v>
      </c>
      <c r="G136" s="34">
        <f t="shared" si="6"/>
        <v>0.98240026402020475</v>
      </c>
    </row>
    <row r="137" spans="1:7">
      <c r="A137" s="20" t="s">
        <v>55</v>
      </c>
      <c r="B137" s="33">
        <v>30961</v>
      </c>
      <c r="C137" s="35">
        <v>0.796875</v>
      </c>
      <c r="D137" s="19">
        <f t="shared" si="4"/>
        <v>4.4375</v>
      </c>
      <c r="E137" s="20">
        <v>-284753.7</v>
      </c>
      <c r="F137" s="20">
        <f t="shared" si="5"/>
        <v>3.295760416666667</v>
      </c>
      <c r="G137" s="34">
        <f t="shared" si="6"/>
        <v>0.98301163925892077</v>
      </c>
    </row>
    <row r="138" spans="1:7">
      <c r="A138" s="20" t="s">
        <v>55</v>
      </c>
      <c r="B138" s="33">
        <v>31007</v>
      </c>
      <c r="C138" s="35">
        <v>0.453125</v>
      </c>
      <c r="D138" s="19">
        <f t="shared" si="4"/>
        <v>4.5625</v>
      </c>
      <c r="E138" s="20">
        <v>-284921.59999999998</v>
      </c>
      <c r="F138" s="20">
        <f t="shared" si="5"/>
        <v>3.2977037037037036</v>
      </c>
      <c r="G138" s="34">
        <f t="shared" si="6"/>
        <v>0.98359125474497611</v>
      </c>
    </row>
    <row r="139" spans="1:7">
      <c r="A139" s="20" t="s">
        <v>55</v>
      </c>
      <c r="B139" s="33">
        <v>31053</v>
      </c>
      <c r="C139" s="35">
        <v>0.109375</v>
      </c>
      <c r="D139" s="19">
        <f t="shared" si="4"/>
        <v>4.6875</v>
      </c>
      <c r="E139" s="20">
        <v>-285081.09999999998</v>
      </c>
      <c r="F139" s="20">
        <f t="shared" si="5"/>
        <v>3.2995497685185184</v>
      </c>
      <c r="G139" s="34">
        <f t="shared" si="6"/>
        <v>0.98414187219599358</v>
      </c>
    </row>
    <row r="140" spans="1:7">
      <c r="A140" s="20" t="s">
        <v>55</v>
      </c>
      <c r="B140" s="33">
        <v>31098</v>
      </c>
      <c r="C140" s="35">
        <v>0.765625</v>
      </c>
      <c r="D140" s="19">
        <f t="shared" si="4"/>
        <v>4.8125</v>
      </c>
      <c r="E140" s="20">
        <v>-285232.8</v>
      </c>
      <c r="F140" s="20">
        <f t="shared" si="5"/>
        <v>3.3013055555555555</v>
      </c>
      <c r="G140" s="34">
        <f t="shared" si="6"/>
        <v>0.98466556290019014</v>
      </c>
    </row>
    <row r="141" spans="1:7">
      <c r="A141" s="20" t="s">
        <v>55</v>
      </c>
      <c r="B141" s="33">
        <v>31144</v>
      </c>
      <c r="C141" s="35">
        <v>0.421875</v>
      </c>
      <c r="D141" s="19">
        <f t="shared" si="4"/>
        <v>4.9375</v>
      </c>
      <c r="E141" s="20">
        <v>-285377.09999999998</v>
      </c>
      <c r="F141" s="20">
        <f t="shared" si="5"/>
        <v>3.3029756944444442</v>
      </c>
      <c r="G141" s="34">
        <f t="shared" si="6"/>
        <v>0.98516370771637707</v>
      </c>
    </row>
    <row r="142" spans="1:7">
      <c r="A142" s="20" t="s">
        <v>55</v>
      </c>
      <c r="B142" s="33">
        <v>31190</v>
      </c>
      <c r="C142" s="35">
        <v>7.8125E-2</v>
      </c>
      <c r="D142" s="19">
        <f t="shared" si="4"/>
        <v>5.0625</v>
      </c>
      <c r="E142" s="20">
        <v>-285514.8</v>
      </c>
      <c r="F142" s="20">
        <f t="shared" si="5"/>
        <v>3.3045694444444442</v>
      </c>
      <c r="G142" s="34">
        <f t="shared" si="6"/>
        <v>0.98563906836217718</v>
      </c>
    </row>
    <row r="143" spans="1:7">
      <c r="A143" s="20" t="s">
        <v>55</v>
      </c>
      <c r="B143" s="33">
        <v>31235</v>
      </c>
      <c r="C143" s="35">
        <v>0.734375</v>
      </c>
      <c r="D143" s="19">
        <f t="shared" si="4"/>
        <v>5.1875</v>
      </c>
      <c r="E143" s="20">
        <v>-285646.2</v>
      </c>
      <c r="F143" s="20">
        <f t="shared" si="5"/>
        <v>3.3060902777777779</v>
      </c>
      <c r="G143" s="34">
        <f t="shared" si="6"/>
        <v>0.98609268048169885</v>
      </c>
    </row>
    <row r="144" spans="1:7">
      <c r="A144" s="20" t="s">
        <v>55</v>
      </c>
      <c r="B144" s="33">
        <v>31281</v>
      </c>
      <c r="C144" s="35">
        <v>0.390625</v>
      </c>
      <c r="D144" s="19">
        <f t="shared" si="4"/>
        <v>5.3125</v>
      </c>
      <c r="E144" s="20">
        <v>-285771.8</v>
      </c>
      <c r="F144" s="20">
        <f t="shared" si="5"/>
        <v>3.3075439814814813</v>
      </c>
      <c r="G144" s="34">
        <f t="shared" si="6"/>
        <v>0.98652627014845606</v>
      </c>
    </row>
    <row r="145" spans="1:7">
      <c r="A145" s="20" t="s">
        <v>55</v>
      </c>
      <c r="B145" s="33">
        <v>31327</v>
      </c>
      <c r="C145" s="35">
        <v>4.6875E-2</v>
      </c>
      <c r="D145" s="19">
        <f t="shared" si="4"/>
        <v>5.4375</v>
      </c>
      <c r="E145" s="20">
        <v>-285891.8</v>
      </c>
      <c r="F145" s="20">
        <f t="shared" si="5"/>
        <v>3.3089328703703704</v>
      </c>
      <c r="G145" s="34">
        <f t="shared" si="6"/>
        <v>0.98694052779185493</v>
      </c>
    </row>
    <row r="146" spans="1:7">
      <c r="A146" s="20" t="s">
        <v>55</v>
      </c>
      <c r="B146" s="33">
        <v>31372</v>
      </c>
      <c r="C146" s="35">
        <v>0.703125</v>
      </c>
      <c r="D146" s="19">
        <f t="shared" si="4"/>
        <v>5.5625</v>
      </c>
      <c r="E146" s="20">
        <v>-286006.8</v>
      </c>
      <c r="F146" s="20">
        <f t="shared" si="5"/>
        <v>3.3102638888888887</v>
      </c>
      <c r="G146" s="34">
        <f t="shared" si="6"/>
        <v>0.98733752470011193</v>
      </c>
    </row>
    <row r="147" spans="1:7">
      <c r="A147" s="20" t="s">
        <v>55</v>
      </c>
      <c r="B147" s="33">
        <v>31418</v>
      </c>
      <c r="C147" s="35">
        <v>0.359375</v>
      </c>
      <c r="D147" s="19">
        <f t="shared" si="4"/>
        <v>5.6875</v>
      </c>
      <c r="E147" s="20">
        <v>-286116.7</v>
      </c>
      <c r="F147" s="20">
        <f t="shared" si="5"/>
        <v>3.3115358796296297</v>
      </c>
      <c r="G147" s="34">
        <f t="shared" si="6"/>
        <v>0.98771691565852471</v>
      </c>
    </row>
    <row r="148" spans="1:7">
      <c r="A148" s="20" t="s">
        <v>55</v>
      </c>
      <c r="B148" s="33">
        <v>31464</v>
      </c>
      <c r="C148" s="35">
        <v>1.5625E-2</v>
      </c>
      <c r="D148" s="19">
        <f t="shared" si="4"/>
        <v>5.8125</v>
      </c>
      <c r="E148" s="20">
        <v>-286222.2</v>
      </c>
      <c r="F148" s="20">
        <f t="shared" si="5"/>
        <v>3.3127569444444447</v>
      </c>
      <c r="G148" s="34">
        <f t="shared" si="6"/>
        <v>0.98808111717001279</v>
      </c>
    </row>
    <row r="149" spans="1:7">
      <c r="A149" s="20" t="s">
        <v>55</v>
      </c>
      <c r="B149" s="33">
        <v>31509</v>
      </c>
      <c r="C149" s="35">
        <v>0.671875</v>
      </c>
      <c r="D149" s="19">
        <f t="shared" si="4"/>
        <v>5.9375</v>
      </c>
      <c r="E149" s="20">
        <v>-286323.20000000001</v>
      </c>
      <c r="F149" s="20">
        <f t="shared" si="5"/>
        <v>3.3139259259259259</v>
      </c>
      <c r="G149" s="34">
        <f t="shared" si="6"/>
        <v>0.98842978401987336</v>
      </c>
    </row>
    <row r="150" spans="1:7">
      <c r="A150" s="20" t="s">
        <v>55</v>
      </c>
      <c r="B150" s="33">
        <v>31555</v>
      </c>
      <c r="C150" s="35">
        <v>0.328125</v>
      </c>
      <c r="D150" s="19">
        <f t="shared" si="4"/>
        <v>6.0625</v>
      </c>
      <c r="E150" s="20">
        <v>-286420.7</v>
      </c>
      <c r="F150" s="20">
        <f t="shared" si="5"/>
        <v>3.3150543981481482</v>
      </c>
      <c r="G150" s="34">
        <f t="shared" si="6"/>
        <v>0.98876636835513487</v>
      </c>
    </row>
    <row r="151" spans="1:7">
      <c r="A151" s="20" t="s">
        <v>55</v>
      </c>
      <c r="B151" s="33">
        <v>31600</v>
      </c>
      <c r="C151" s="35">
        <v>0.984375</v>
      </c>
      <c r="D151" s="19">
        <f t="shared" si="4"/>
        <v>6.1875</v>
      </c>
      <c r="E151" s="20">
        <v>-286513.8</v>
      </c>
      <c r="F151" s="20">
        <f t="shared" si="5"/>
        <v>3.3161319444444444</v>
      </c>
      <c r="G151" s="34">
        <f t="shared" si="6"/>
        <v>0.9890877632434717</v>
      </c>
    </row>
    <row r="152" spans="1:7">
      <c r="A152" s="20" t="s">
        <v>55</v>
      </c>
      <c r="B152" s="33">
        <v>31646</v>
      </c>
      <c r="C152" s="35">
        <v>0.640625</v>
      </c>
      <c r="D152" s="19">
        <f t="shared" si="4"/>
        <v>6.3125</v>
      </c>
      <c r="E152" s="20">
        <v>-286603.2</v>
      </c>
      <c r="F152" s="20">
        <f t="shared" si="5"/>
        <v>3.3171666666666666</v>
      </c>
      <c r="G152" s="34">
        <f t="shared" si="6"/>
        <v>0.98939638518780371</v>
      </c>
    </row>
    <row r="153" spans="1:7">
      <c r="A153" s="20" t="s">
        <v>55</v>
      </c>
      <c r="B153" s="33">
        <v>31692</v>
      </c>
      <c r="C153" s="35">
        <v>0.296875</v>
      </c>
      <c r="D153" s="19">
        <f t="shared" si="4"/>
        <v>6.4375</v>
      </c>
      <c r="E153" s="20">
        <v>-286689.2</v>
      </c>
      <c r="F153" s="20">
        <f t="shared" si="5"/>
        <v>3.318162037037037</v>
      </c>
      <c r="G153" s="34">
        <f t="shared" si="6"/>
        <v>0.98969326983223949</v>
      </c>
    </row>
    <row r="154" spans="1:7">
      <c r="A154" s="20" t="s">
        <v>55</v>
      </c>
      <c r="B154" s="33">
        <v>31737</v>
      </c>
      <c r="C154" s="35">
        <v>0.953125</v>
      </c>
      <c r="D154" s="19">
        <f t="shared" si="4"/>
        <v>6.5625</v>
      </c>
      <c r="E154" s="20">
        <v>-286771.7</v>
      </c>
      <c r="F154" s="20">
        <f t="shared" si="5"/>
        <v>3.3191168981481485</v>
      </c>
      <c r="G154" s="34">
        <f t="shared" si="6"/>
        <v>0.98997807196207621</v>
      </c>
    </row>
    <row r="155" spans="1:7">
      <c r="A155" s="20" t="s">
        <v>55</v>
      </c>
      <c r="B155" s="33">
        <v>31783</v>
      </c>
      <c r="C155" s="35">
        <v>0.609375</v>
      </c>
      <c r="D155" s="19">
        <f t="shared" si="4"/>
        <v>6.6875</v>
      </c>
      <c r="E155" s="20">
        <v>-286851.20000000001</v>
      </c>
      <c r="F155" s="20">
        <f t="shared" si="5"/>
        <v>3.3200370370370371</v>
      </c>
      <c r="G155" s="34">
        <f t="shared" si="6"/>
        <v>0.99025251765082778</v>
      </c>
    </row>
    <row r="156" spans="1:7">
      <c r="A156" s="20" t="s">
        <v>55</v>
      </c>
      <c r="B156" s="33">
        <v>31829</v>
      </c>
      <c r="C156" s="35">
        <v>0.265625</v>
      </c>
      <c r="D156" s="19">
        <f t="shared" si="4"/>
        <v>6.8125</v>
      </c>
      <c r="E156" s="20">
        <v>-286927.8</v>
      </c>
      <c r="F156" s="20">
        <f t="shared" si="5"/>
        <v>3.3209236111111111</v>
      </c>
      <c r="G156" s="34">
        <f t="shared" si="6"/>
        <v>0.99051695211319735</v>
      </c>
    </row>
    <row r="157" spans="1:7">
      <c r="A157" s="20" t="s">
        <v>55</v>
      </c>
      <c r="B157" s="33">
        <v>31874</v>
      </c>
      <c r="C157" s="35">
        <v>0.921875</v>
      </c>
      <c r="D157" s="19">
        <f t="shared" si="4"/>
        <v>6.9375</v>
      </c>
      <c r="E157" s="20">
        <v>-287001.7</v>
      </c>
      <c r="F157" s="20">
        <f t="shared" si="5"/>
        <v>3.3217789351851854</v>
      </c>
      <c r="G157" s="34">
        <f t="shared" si="6"/>
        <v>0.99077206577859045</v>
      </c>
    </row>
    <row r="158" spans="1:7">
      <c r="A158" s="20" t="s">
        <v>55</v>
      </c>
      <c r="B158" s="33">
        <v>31920</v>
      </c>
      <c r="C158" s="35">
        <v>0.578125</v>
      </c>
      <c r="D158" s="19">
        <f t="shared" si="4"/>
        <v>7.0625</v>
      </c>
      <c r="E158" s="20">
        <v>-287072.90000000002</v>
      </c>
      <c r="F158" s="20">
        <f t="shared" si="5"/>
        <v>3.3226030092592596</v>
      </c>
      <c r="G158" s="34">
        <f t="shared" si="6"/>
        <v>0.99101785864700709</v>
      </c>
    </row>
    <row r="159" spans="1:7">
      <c r="A159" s="20" t="s">
        <v>55</v>
      </c>
      <c r="B159" s="33">
        <v>31966</v>
      </c>
      <c r="C159" s="35">
        <v>0.234375</v>
      </c>
      <c r="D159" s="19">
        <f t="shared" si="4"/>
        <v>7.1875</v>
      </c>
      <c r="E159" s="20">
        <v>-287141.40000000002</v>
      </c>
      <c r="F159" s="20">
        <f t="shared" si="5"/>
        <v>3.3233958333333335</v>
      </c>
      <c r="G159" s="34">
        <f t="shared" si="6"/>
        <v>0.99125433071844715</v>
      </c>
    </row>
    <row r="160" spans="1:7">
      <c r="A160" s="20" t="s">
        <v>55</v>
      </c>
      <c r="B160" s="33">
        <v>32011</v>
      </c>
      <c r="C160" s="35">
        <v>0.890625</v>
      </c>
      <c r="D160" s="19">
        <f t="shared" si="4"/>
        <v>7.3125</v>
      </c>
      <c r="E160" s="20">
        <v>-287207.59999999998</v>
      </c>
      <c r="F160" s="20">
        <f t="shared" si="5"/>
        <v>3.3241620370370368</v>
      </c>
      <c r="G160" s="34">
        <f t="shared" si="6"/>
        <v>0.99148286285172194</v>
      </c>
    </row>
    <row r="161" spans="1:7">
      <c r="A161" s="20" t="s">
        <v>55</v>
      </c>
      <c r="B161" s="33">
        <v>32057</v>
      </c>
      <c r="C161" s="35">
        <v>0.546875</v>
      </c>
      <c r="D161" s="19">
        <f t="shared" si="4"/>
        <v>7.4375</v>
      </c>
      <c r="E161" s="20">
        <v>-287271.3</v>
      </c>
      <c r="F161" s="20">
        <f t="shared" si="5"/>
        <v>3.3248993055555554</v>
      </c>
      <c r="G161" s="34">
        <f t="shared" si="6"/>
        <v>0.99170276461742612</v>
      </c>
    </row>
    <row r="162" spans="1:7">
      <c r="A162" s="20" t="s">
        <v>55</v>
      </c>
      <c r="B162" s="33">
        <v>32103</v>
      </c>
      <c r="C162" s="35">
        <v>0.203125</v>
      </c>
      <c r="D162" s="19">
        <f t="shared" si="4"/>
        <v>7.5625</v>
      </c>
      <c r="E162" s="20">
        <v>-287332.90000000002</v>
      </c>
      <c r="F162" s="20">
        <f t="shared" si="5"/>
        <v>3.325612268518519</v>
      </c>
      <c r="G162" s="34">
        <f t="shared" si="6"/>
        <v>0.99191541687437101</v>
      </c>
    </row>
    <row r="163" spans="1:7">
      <c r="A163" s="20" t="s">
        <v>55</v>
      </c>
      <c r="B163" s="33">
        <v>32148</v>
      </c>
      <c r="C163" s="35">
        <v>0.859375</v>
      </c>
      <c r="D163" s="19">
        <f t="shared" si="4"/>
        <v>7.6875</v>
      </c>
      <c r="E163" s="20">
        <v>-287392.3</v>
      </c>
      <c r="F163" s="20">
        <f t="shared" si="5"/>
        <v>3.3262997685185183</v>
      </c>
      <c r="G163" s="34">
        <f t="shared" si="6"/>
        <v>0.99212047440785323</v>
      </c>
    </row>
    <row r="164" spans="1:7">
      <c r="A164" s="20" t="s">
        <v>55</v>
      </c>
      <c r="B164" s="33">
        <v>32194</v>
      </c>
      <c r="C164" s="35">
        <v>0.515625</v>
      </c>
      <c r="D164" s="19">
        <f t="shared" si="4"/>
        <v>7.8125</v>
      </c>
      <c r="E164" s="20">
        <v>-287449.59999999998</v>
      </c>
      <c r="F164" s="20">
        <f t="shared" si="5"/>
        <v>3.3269629629629627</v>
      </c>
      <c r="G164" s="34">
        <f t="shared" si="6"/>
        <v>0.99231828243257603</v>
      </c>
    </row>
    <row r="165" spans="1:7">
      <c r="A165" s="20" t="s">
        <v>55</v>
      </c>
      <c r="B165" s="33">
        <v>32240</v>
      </c>
      <c r="C165" s="35">
        <v>0.171875</v>
      </c>
      <c r="D165" s="19">
        <f t="shared" si="4"/>
        <v>7.9375</v>
      </c>
      <c r="E165" s="20">
        <v>-287505</v>
      </c>
      <c r="F165" s="20">
        <f t="shared" si="5"/>
        <v>3.3276041666666667</v>
      </c>
      <c r="G165" s="34">
        <f t="shared" si="6"/>
        <v>0.99250953137794529</v>
      </c>
    </row>
    <row r="166" spans="1:7">
      <c r="A166" s="20" t="s">
        <v>55</v>
      </c>
      <c r="B166" s="33">
        <v>32285</v>
      </c>
      <c r="C166" s="35">
        <v>0.828125</v>
      </c>
      <c r="D166" s="19">
        <f t="shared" ref="D166:D229" si="7">((B166+C166)-$D$100)/365.25</f>
        <v>8.0625</v>
      </c>
      <c r="E166" s="20">
        <v>-287558.5</v>
      </c>
      <c r="F166" s="20">
        <f t="shared" si="5"/>
        <v>3.3282233796296294</v>
      </c>
      <c r="G166" s="34">
        <f t="shared" si="6"/>
        <v>0.99269422124396045</v>
      </c>
    </row>
    <row r="167" spans="1:7">
      <c r="A167" s="20" t="s">
        <v>55</v>
      </c>
      <c r="B167" s="33">
        <v>32331</v>
      </c>
      <c r="C167" s="35">
        <v>0.484375</v>
      </c>
      <c r="D167" s="19">
        <f t="shared" si="7"/>
        <v>8.1875</v>
      </c>
      <c r="E167" s="20">
        <v>-287610.2</v>
      </c>
      <c r="F167" s="20">
        <f t="shared" ref="F167:F230" si="8">-E167/86400</f>
        <v>3.3288217592592595</v>
      </c>
      <c r="G167" s="34">
        <f t="shared" ref="G167:G230" si="9">F167/$C$53</f>
        <v>0.9928726972453249</v>
      </c>
    </row>
    <row r="168" spans="1:7">
      <c r="A168" s="20" t="s">
        <v>55</v>
      </c>
      <c r="B168" s="33">
        <v>32377</v>
      </c>
      <c r="C168" s="35">
        <v>0.140625</v>
      </c>
      <c r="D168" s="19">
        <f t="shared" si="7"/>
        <v>8.3125</v>
      </c>
      <c r="E168" s="20">
        <v>-287660.2</v>
      </c>
      <c r="F168" s="20">
        <f t="shared" si="8"/>
        <v>3.3294004629629632</v>
      </c>
      <c r="G168" s="34">
        <f t="shared" si="9"/>
        <v>0.99304530459674101</v>
      </c>
    </row>
    <row r="169" spans="1:7">
      <c r="A169" s="20" t="s">
        <v>55</v>
      </c>
      <c r="B169" s="33">
        <v>32422</v>
      </c>
      <c r="C169" s="35">
        <v>0.796875</v>
      </c>
      <c r="D169" s="19">
        <f t="shared" si="7"/>
        <v>8.4375</v>
      </c>
      <c r="E169" s="20">
        <v>-287708.7</v>
      </c>
      <c r="F169" s="20">
        <f t="shared" si="8"/>
        <v>3.3299618055555555</v>
      </c>
      <c r="G169" s="34">
        <f t="shared" si="9"/>
        <v>0.99321273372761454</v>
      </c>
    </row>
    <row r="170" spans="1:7">
      <c r="A170" s="20" t="s">
        <v>55</v>
      </c>
      <c r="B170" s="33">
        <v>32468</v>
      </c>
      <c r="C170" s="35">
        <v>0.453125</v>
      </c>
      <c r="D170" s="19">
        <f t="shared" si="7"/>
        <v>8.5625</v>
      </c>
      <c r="E170" s="20">
        <v>-287755.40000000002</v>
      </c>
      <c r="F170" s="20">
        <f t="shared" si="8"/>
        <v>3.3305023148148152</v>
      </c>
      <c r="G170" s="34">
        <f t="shared" si="9"/>
        <v>0.99337394899383735</v>
      </c>
    </row>
    <row r="171" spans="1:7">
      <c r="A171" s="20" t="s">
        <v>55</v>
      </c>
      <c r="B171" s="33">
        <v>32514</v>
      </c>
      <c r="C171" s="35">
        <v>0.109375</v>
      </c>
      <c r="D171" s="19">
        <f t="shared" si="7"/>
        <v>8.6875</v>
      </c>
      <c r="E171" s="20">
        <v>-287800.7</v>
      </c>
      <c r="F171" s="20">
        <f t="shared" si="8"/>
        <v>3.3310266203703707</v>
      </c>
      <c r="G171" s="34">
        <f t="shared" si="9"/>
        <v>0.99353033125422041</v>
      </c>
    </row>
    <row r="172" spans="1:7">
      <c r="A172" s="20" t="s">
        <v>55</v>
      </c>
      <c r="B172" s="33">
        <v>32559</v>
      </c>
      <c r="C172" s="35">
        <v>0.765625</v>
      </c>
      <c r="D172" s="19">
        <f t="shared" si="7"/>
        <v>8.8125</v>
      </c>
      <c r="E172" s="20">
        <v>-287844.5</v>
      </c>
      <c r="F172" s="20">
        <f t="shared" si="8"/>
        <v>3.3315335648148148</v>
      </c>
      <c r="G172" s="34">
        <f t="shared" si="9"/>
        <v>0.99368153529406078</v>
      </c>
    </row>
    <row r="173" spans="1:7">
      <c r="A173" s="20" t="s">
        <v>55</v>
      </c>
      <c r="B173" s="33">
        <v>32605</v>
      </c>
      <c r="C173" s="35">
        <v>0.421875</v>
      </c>
      <c r="D173" s="19">
        <f t="shared" si="7"/>
        <v>8.9375</v>
      </c>
      <c r="E173" s="20">
        <v>-287886.90000000002</v>
      </c>
      <c r="F173" s="20">
        <f t="shared" si="8"/>
        <v>3.3320243055555556</v>
      </c>
      <c r="G173" s="34">
        <f t="shared" si="9"/>
        <v>0.99382790632806173</v>
      </c>
    </row>
    <row r="174" spans="1:7">
      <c r="A174" s="20" t="s">
        <v>55</v>
      </c>
      <c r="B174" s="33">
        <v>32651</v>
      </c>
      <c r="C174" s="35">
        <v>7.8125E-2</v>
      </c>
      <c r="D174" s="19">
        <f t="shared" si="7"/>
        <v>9.0625</v>
      </c>
      <c r="E174" s="20">
        <v>-287928</v>
      </c>
      <c r="F174" s="20">
        <f t="shared" si="8"/>
        <v>3.3325</v>
      </c>
      <c r="G174" s="34">
        <f t="shared" si="9"/>
        <v>0.99396978957092574</v>
      </c>
    </row>
    <row r="175" spans="1:7">
      <c r="A175" s="20" t="s">
        <v>55</v>
      </c>
      <c r="B175" s="33">
        <v>32696</v>
      </c>
      <c r="C175" s="35">
        <v>0.734375</v>
      </c>
      <c r="D175" s="19">
        <f t="shared" si="7"/>
        <v>9.1875</v>
      </c>
      <c r="E175" s="20">
        <v>-287967.8</v>
      </c>
      <c r="F175" s="20">
        <f t="shared" si="8"/>
        <v>3.332960648148148</v>
      </c>
      <c r="G175" s="34">
        <f t="shared" si="9"/>
        <v>0.99410718502265294</v>
      </c>
    </row>
    <row r="176" spans="1:7">
      <c r="A176" s="20" t="s">
        <v>55</v>
      </c>
      <c r="B176" s="33">
        <v>32742</v>
      </c>
      <c r="C176" s="35">
        <v>0.390625</v>
      </c>
      <c r="D176" s="19">
        <f t="shared" si="7"/>
        <v>9.3125</v>
      </c>
      <c r="E176" s="20">
        <v>-288006.3</v>
      </c>
      <c r="F176" s="20">
        <f t="shared" si="8"/>
        <v>3.3334062499999999</v>
      </c>
      <c r="G176" s="34">
        <f t="shared" si="9"/>
        <v>0.99424009268324343</v>
      </c>
    </row>
    <row r="177" spans="1:7">
      <c r="A177" s="20" t="s">
        <v>55</v>
      </c>
      <c r="B177" s="33">
        <v>32788</v>
      </c>
      <c r="C177" s="35">
        <v>4.6875E-2</v>
      </c>
      <c r="D177" s="19">
        <f t="shared" si="7"/>
        <v>9.4375</v>
      </c>
      <c r="E177" s="20">
        <v>-288043.7</v>
      </c>
      <c r="F177" s="20">
        <f t="shared" si="8"/>
        <v>3.3338391203703703</v>
      </c>
      <c r="G177" s="34">
        <f t="shared" si="9"/>
        <v>0.99436920298210274</v>
      </c>
    </row>
    <row r="178" spans="1:7">
      <c r="A178" s="20" t="s">
        <v>55</v>
      </c>
      <c r="B178" s="33">
        <v>32833</v>
      </c>
      <c r="C178" s="35">
        <v>0.703125</v>
      </c>
      <c r="D178" s="19">
        <f t="shared" si="7"/>
        <v>9.5625</v>
      </c>
      <c r="E178" s="20">
        <v>-288080</v>
      </c>
      <c r="F178" s="20">
        <f t="shared" si="8"/>
        <v>3.3342592592592593</v>
      </c>
      <c r="G178" s="34">
        <f t="shared" si="9"/>
        <v>0.99449451591923088</v>
      </c>
    </row>
    <row r="179" spans="1:7">
      <c r="A179" s="20" t="s">
        <v>55</v>
      </c>
      <c r="B179" s="33">
        <v>32879</v>
      </c>
      <c r="C179" s="35">
        <v>0.359375</v>
      </c>
      <c r="D179" s="19">
        <f t="shared" si="7"/>
        <v>9.6875</v>
      </c>
      <c r="E179" s="20">
        <v>-288115.09999999998</v>
      </c>
      <c r="F179" s="20">
        <f t="shared" si="8"/>
        <v>3.334665509259259</v>
      </c>
      <c r="G179" s="34">
        <f t="shared" si="9"/>
        <v>0.99461568627992492</v>
      </c>
    </row>
    <row r="180" spans="1:7">
      <c r="A180" s="20" t="s">
        <v>55</v>
      </c>
      <c r="B180" s="33">
        <v>32925</v>
      </c>
      <c r="C180" s="35">
        <v>1.5625E-2</v>
      </c>
      <c r="D180" s="19">
        <f t="shared" si="7"/>
        <v>9.8125</v>
      </c>
      <c r="E180" s="20">
        <v>-288149.2</v>
      </c>
      <c r="F180" s="20">
        <f t="shared" si="8"/>
        <v>3.3350601851851853</v>
      </c>
      <c r="G180" s="34">
        <f t="shared" si="9"/>
        <v>0.99473340449359082</v>
      </c>
    </row>
    <row r="181" spans="1:7">
      <c r="A181" s="20" t="s">
        <v>55</v>
      </c>
      <c r="B181" s="33">
        <v>32970</v>
      </c>
      <c r="C181" s="35">
        <v>0.671875</v>
      </c>
      <c r="D181" s="19">
        <f t="shared" si="7"/>
        <v>9.9375</v>
      </c>
      <c r="E181" s="20">
        <v>-288182.3</v>
      </c>
      <c r="F181" s="20">
        <f t="shared" si="8"/>
        <v>3.335443287037037</v>
      </c>
      <c r="G181" s="34">
        <f t="shared" si="9"/>
        <v>0.99484767056022827</v>
      </c>
    </row>
    <row r="182" spans="1:7">
      <c r="A182" s="20" t="s">
        <v>55</v>
      </c>
      <c r="B182" s="33">
        <v>33016</v>
      </c>
      <c r="C182" s="35">
        <v>0.328125</v>
      </c>
      <c r="D182" s="19">
        <f t="shared" si="7"/>
        <v>10.0625</v>
      </c>
      <c r="E182" s="20">
        <v>-288214.3</v>
      </c>
      <c r="F182" s="20">
        <f t="shared" si="8"/>
        <v>3.3358136574074071</v>
      </c>
      <c r="G182" s="34">
        <f t="shared" si="9"/>
        <v>0.99495813926513454</v>
      </c>
    </row>
    <row r="183" spans="1:7">
      <c r="A183" s="20" t="s">
        <v>55</v>
      </c>
      <c r="B183" s="33">
        <v>33061</v>
      </c>
      <c r="C183" s="35">
        <v>0.984375</v>
      </c>
      <c r="D183" s="19">
        <f t="shared" si="7"/>
        <v>10.1875</v>
      </c>
      <c r="E183" s="20">
        <v>-288245.40000000002</v>
      </c>
      <c r="F183" s="20">
        <f t="shared" si="8"/>
        <v>3.3361736111111115</v>
      </c>
      <c r="G183" s="34">
        <f t="shared" si="9"/>
        <v>0.99506550103771552</v>
      </c>
    </row>
    <row r="184" spans="1:7">
      <c r="A184" s="20" t="s">
        <v>55</v>
      </c>
      <c r="B184" s="33">
        <v>33107</v>
      </c>
      <c r="C184" s="35">
        <v>0.640625</v>
      </c>
      <c r="D184" s="19">
        <f t="shared" si="7"/>
        <v>10.3125</v>
      </c>
      <c r="E184" s="20">
        <v>-288275.59999999998</v>
      </c>
      <c r="F184" s="20">
        <f t="shared" si="8"/>
        <v>3.3365231481481481</v>
      </c>
      <c r="G184" s="34">
        <f t="shared" si="9"/>
        <v>0.99516975587797074</v>
      </c>
    </row>
    <row r="185" spans="1:7">
      <c r="A185" s="20" t="s">
        <v>55</v>
      </c>
      <c r="B185" s="33">
        <v>33153</v>
      </c>
      <c r="C185" s="35">
        <v>0.296875</v>
      </c>
      <c r="D185" s="19">
        <f t="shared" si="7"/>
        <v>10.4375</v>
      </c>
      <c r="E185" s="20">
        <v>-288304.8</v>
      </c>
      <c r="F185" s="20">
        <f t="shared" si="8"/>
        <v>3.3368611111111108</v>
      </c>
      <c r="G185" s="34">
        <f t="shared" si="9"/>
        <v>0.99527055857119773</v>
      </c>
    </row>
    <row r="186" spans="1:7">
      <c r="A186" s="20" t="s">
        <v>55</v>
      </c>
      <c r="B186" s="33">
        <v>33198</v>
      </c>
      <c r="C186" s="35">
        <v>0.953125</v>
      </c>
      <c r="D186" s="19">
        <f t="shared" si="7"/>
        <v>10.5625</v>
      </c>
      <c r="E186" s="20">
        <v>-288333.2</v>
      </c>
      <c r="F186" s="20">
        <f t="shared" si="8"/>
        <v>3.3371898148148151</v>
      </c>
      <c r="G186" s="34">
        <f t="shared" si="9"/>
        <v>0.99536859954680224</v>
      </c>
    </row>
    <row r="187" spans="1:7">
      <c r="A187" s="20" t="s">
        <v>55</v>
      </c>
      <c r="B187" s="33">
        <v>33244</v>
      </c>
      <c r="C187" s="35">
        <v>0.609375</v>
      </c>
      <c r="D187" s="19">
        <f t="shared" si="7"/>
        <v>10.6875</v>
      </c>
      <c r="E187" s="20">
        <v>-288360.8</v>
      </c>
      <c r="F187" s="20">
        <f t="shared" si="8"/>
        <v>3.3375092592592592</v>
      </c>
      <c r="G187" s="34">
        <f t="shared" si="9"/>
        <v>0.99546387880478382</v>
      </c>
    </row>
    <row r="188" spans="1:7">
      <c r="A188" s="20" t="s">
        <v>55</v>
      </c>
      <c r="B188" s="33">
        <v>33290</v>
      </c>
      <c r="C188" s="35">
        <v>0.265625</v>
      </c>
      <c r="D188" s="19">
        <f t="shared" si="7"/>
        <v>10.8125</v>
      </c>
      <c r="E188" s="20">
        <v>-288387.7</v>
      </c>
      <c r="F188" s="20">
        <f t="shared" si="8"/>
        <v>3.3378206018518521</v>
      </c>
      <c r="G188" s="34">
        <f t="shared" si="9"/>
        <v>0.99555674155984586</v>
      </c>
    </row>
    <row r="189" spans="1:7">
      <c r="A189" s="20" t="s">
        <v>55</v>
      </c>
      <c r="B189" s="33">
        <v>33335</v>
      </c>
      <c r="C189" s="35">
        <v>0.921875</v>
      </c>
      <c r="D189" s="19">
        <f t="shared" si="7"/>
        <v>10.9375</v>
      </c>
      <c r="E189" s="20">
        <v>-288413.8</v>
      </c>
      <c r="F189" s="20">
        <f t="shared" si="8"/>
        <v>3.3381226851851848</v>
      </c>
      <c r="G189" s="34">
        <f t="shared" si="9"/>
        <v>0.99564684259728486</v>
      </c>
    </row>
    <row r="190" spans="1:7">
      <c r="A190" s="20" t="s">
        <v>55</v>
      </c>
      <c r="B190" s="33">
        <v>33381</v>
      </c>
      <c r="C190" s="35">
        <v>0.578125</v>
      </c>
      <c r="D190" s="19">
        <f t="shared" si="7"/>
        <v>11.0625</v>
      </c>
      <c r="E190" s="20">
        <v>-288439.09999999998</v>
      </c>
      <c r="F190" s="20">
        <f t="shared" si="8"/>
        <v>3.3384155092592591</v>
      </c>
      <c r="G190" s="34">
        <f t="shared" si="9"/>
        <v>0.9957341819171015</v>
      </c>
    </row>
    <row r="191" spans="1:7">
      <c r="A191" s="20" t="s">
        <v>55</v>
      </c>
      <c r="B191" s="33">
        <v>33427</v>
      </c>
      <c r="C191" s="35">
        <v>0.234375</v>
      </c>
      <c r="D191" s="19">
        <f t="shared" si="7"/>
        <v>11.1875</v>
      </c>
      <c r="E191" s="20">
        <v>-288463.8</v>
      </c>
      <c r="F191" s="20">
        <f t="shared" si="8"/>
        <v>3.3387013888888886</v>
      </c>
      <c r="G191" s="34">
        <f t="shared" si="9"/>
        <v>0.99581944994870097</v>
      </c>
    </row>
    <row r="192" spans="1:7">
      <c r="A192" s="20" t="s">
        <v>55</v>
      </c>
      <c r="B192" s="33">
        <v>33472</v>
      </c>
      <c r="C192" s="35">
        <v>0.890625</v>
      </c>
      <c r="D192" s="19">
        <f t="shared" si="7"/>
        <v>11.3125</v>
      </c>
      <c r="E192" s="20">
        <v>-288487.59999999998</v>
      </c>
      <c r="F192" s="20">
        <f t="shared" si="8"/>
        <v>3.3389768518518514</v>
      </c>
      <c r="G192" s="34">
        <f t="shared" si="9"/>
        <v>0.99590161104797503</v>
      </c>
    </row>
    <row r="193" spans="1:7">
      <c r="A193" s="20" t="s">
        <v>55</v>
      </c>
      <c r="B193" s="33">
        <v>33518</v>
      </c>
      <c r="C193" s="35">
        <v>0.546875</v>
      </c>
      <c r="D193" s="19">
        <f t="shared" si="7"/>
        <v>11.4375</v>
      </c>
      <c r="E193" s="20">
        <v>-288511</v>
      </c>
      <c r="F193" s="20">
        <f t="shared" si="8"/>
        <v>3.3392476851851853</v>
      </c>
      <c r="G193" s="34">
        <f t="shared" si="9"/>
        <v>0.99598239128843802</v>
      </c>
    </row>
    <row r="194" spans="1:7">
      <c r="A194" s="20" t="s">
        <v>55</v>
      </c>
      <c r="B194" s="33">
        <v>33564</v>
      </c>
      <c r="C194" s="35">
        <v>0.203125</v>
      </c>
      <c r="D194" s="19">
        <f t="shared" si="7"/>
        <v>11.5625</v>
      </c>
      <c r="E194" s="20">
        <v>-288533.8</v>
      </c>
      <c r="F194" s="20">
        <f t="shared" si="8"/>
        <v>3.339511574074074</v>
      </c>
      <c r="G194" s="34">
        <f t="shared" si="9"/>
        <v>0.99606110024068373</v>
      </c>
    </row>
    <row r="195" spans="1:7">
      <c r="A195" s="20" t="s">
        <v>55</v>
      </c>
      <c r="B195" s="33">
        <v>33609</v>
      </c>
      <c r="C195" s="35">
        <v>0.859375</v>
      </c>
      <c r="D195" s="19">
        <f t="shared" si="7"/>
        <v>11.6875</v>
      </c>
      <c r="E195" s="20">
        <v>-288556</v>
      </c>
      <c r="F195" s="20">
        <f t="shared" si="8"/>
        <v>3.3397685185185186</v>
      </c>
      <c r="G195" s="34">
        <f t="shared" si="9"/>
        <v>0.99613773790471249</v>
      </c>
    </row>
    <row r="196" spans="1:7">
      <c r="A196" s="20" t="s">
        <v>55</v>
      </c>
      <c r="B196" s="33">
        <v>33655</v>
      </c>
      <c r="C196" s="35">
        <v>0.515625</v>
      </c>
      <c r="D196" s="19">
        <f t="shared" si="7"/>
        <v>11.8125</v>
      </c>
      <c r="E196" s="20">
        <v>-288577.5</v>
      </c>
      <c r="F196" s="20">
        <f t="shared" si="8"/>
        <v>3.3400173611111112</v>
      </c>
      <c r="G196" s="34">
        <f t="shared" si="9"/>
        <v>0.9962119590658215</v>
      </c>
    </row>
    <row r="197" spans="1:7">
      <c r="A197" s="20" t="s">
        <v>55</v>
      </c>
      <c r="B197" s="33">
        <v>33701</v>
      </c>
      <c r="C197" s="35">
        <v>0.171875</v>
      </c>
      <c r="D197" s="19">
        <f t="shared" si="7"/>
        <v>11.9375</v>
      </c>
      <c r="E197" s="20">
        <v>-288598.3</v>
      </c>
      <c r="F197" s="20">
        <f t="shared" si="8"/>
        <v>3.3402581018518518</v>
      </c>
      <c r="G197" s="34">
        <f t="shared" si="9"/>
        <v>0.99628376372401051</v>
      </c>
    </row>
    <row r="198" spans="1:7">
      <c r="A198" s="20" t="s">
        <v>55</v>
      </c>
      <c r="B198" s="33">
        <v>33746</v>
      </c>
      <c r="C198" s="35">
        <v>0.828125</v>
      </c>
      <c r="D198" s="19">
        <f t="shared" si="7"/>
        <v>12.0625</v>
      </c>
      <c r="E198" s="20">
        <v>-288618.7</v>
      </c>
      <c r="F198" s="20">
        <f t="shared" si="8"/>
        <v>3.3404942129629629</v>
      </c>
      <c r="G198" s="34">
        <f t="shared" si="9"/>
        <v>0.99635418752338833</v>
      </c>
    </row>
    <row r="199" spans="1:7">
      <c r="A199" s="20" t="s">
        <v>55</v>
      </c>
      <c r="B199" s="33">
        <v>33792</v>
      </c>
      <c r="C199" s="35">
        <v>0.484375</v>
      </c>
      <c r="D199" s="19">
        <f t="shared" si="7"/>
        <v>12.1875</v>
      </c>
      <c r="E199" s="20">
        <v>-288638.40000000002</v>
      </c>
      <c r="F199" s="20">
        <f t="shared" si="8"/>
        <v>3.3407222222222224</v>
      </c>
      <c r="G199" s="34">
        <f t="shared" si="9"/>
        <v>0.99642219481984629</v>
      </c>
    </row>
    <row r="200" spans="1:7">
      <c r="A200" s="20" t="s">
        <v>55</v>
      </c>
      <c r="B200" s="33">
        <v>33838</v>
      </c>
      <c r="C200" s="35">
        <v>0.140625</v>
      </c>
      <c r="D200" s="19">
        <f t="shared" si="7"/>
        <v>12.3125</v>
      </c>
      <c r="E200" s="20">
        <v>-288657.59999999998</v>
      </c>
      <c r="F200" s="20">
        <f t="shared" si="8"/>
        <v>3.3409444444444443</v>
      </c>
      <c r="G200" s="34">
        <f t="shared" si="9"/>
        <v>0.99648847604279001</v>
      </c>
    </row>
    <row r="201" spans="1:7">
      <c r="A201" s="20" t="s">
        <v>55</v>
      </c>
      <c r="B201" s="33">
        <v>33883</v>
      </c>
      <c r="C201" s="35">
        <v>0.796875</v>
      </c>
      <c r="D201" s="19">
        <f t="shared" si="7"/>
        <v>12.4375</v>
      </c>
      <c r="E201" s="20">
        <v>-288676.59999999998</v>
      </c>
      <c r="F201" s="20">
        <f t="shared" si="8"/>
        <v>3.3411643518518517</v>
      </c>
      <c r="G201" s="34">
        <f t="shared" si="9"/>
        <v>0.99655406683632819</v>
      </c>
    </row>
    <row r="202" spans="1:7">
      <c r="A202" s="20" t="s">
        <v>55</v>
      </c>
      <c r="B202" s="33">
        <v>33929</v>
      </c>
      <c r="C202" s="35">
        <v>0.453125</v>
      </c>
      <c r="D202" s="19">
        <f t="shared" si="7"/>
        <v>12.5625</v>
      </c>
      <c r="E202" s="20">
        <v>-288694.90000000002</v>
      </c>
      <c r="F202" s="20">
        <f t="shared" si="8"/>
        <v>3.3413761574074079</v>
      </c>
      <c r="G202" s="34">
        <f t="shared" si="9"/>
        <v>0.99661724112694672</v>
      </c>
    </row>
    <row r="203" spans="1:7">
      <c r="A203" s="20" t="s">
        <v>55</v>
      </c>
      <c r="B203" s="33">
        <v>33975</v>
      </c>
      <c r="C203" s="35">
        <v>0.109375</v>
      </c>
      <c r="D203" s="19">
        <f t="shared" si="7"/>
        <v>12.6875</v>
      </c>
      <c r="E203" s="20">
        <v>-288712.7</v>
      </c>
      <c r="F203" s="20">
        <f t="shared" si="8"/>
        <v>3.3415821759259261</v>
      </c>
      <c r="G203" s="34">
        <f t="shared" si="9"/>
        <v>0.99667868934405068</v>
      </c>
    </row>
    <row r="204" spans="1:7">
      <c r="A204" s="20" t="s">
        <v>55</v>
      </c>
      <c r="B204" s="33">
        <v>34020</v>
      </c>
      <c r="C204" s="35">
        <v>0.765625</v>
      </c>
      <c r="D204" s="19">
        <f t="shared" si="7"/>
        <v>12.8125</v>
      </c>
      <c r="E204" s="20">
        <v>-288730.09999999998</v>
      </c>
      <c r="F204" s="20">
        <f t="shared" si="8"/>
        <v>3.3417835648148144</v>
      </c>
      <c r="G204" s="34">
        <f t="shared" si="9"/>
        <v>0.99673875670234335</v>
      </c>
    </row>
    <row r="205" spans="1:7">
      <c r="A205" s="20" t="s">
        <v>55</v>
      </c>
      <c r="B205" s="33">
        <v>34066</v>
      </c>
      <c r="C205" s="35">
        <v>0.421875</v>
      </c>
      <c r="D205" s="19">
        <f t="shared" si="7"/>
        <v>12.9375</v>
      </c>
      <c r="E205" s="20">
        <v>-288747</v>
      </c>
      <c r="F205" s="20">
        <f t="shared" si="8"/>
        <v>3.3419791666666665</v>
      </c>
      <c r="G205" s="34">
        <f t="shared" si="9"/>
        <v>0.99679709798712213</v>
      </c>
    </row>
    <row r="206" spans="1:7">
      <c r="A206" s="20" t="s">
        <v>55</v>
      </c>
      <c r="B206" s="33">
        <v>34112</v>
      </c>
      <c r="C206" s="35">
        <v>7.8125E-2</v>
      </c>
      <c r="D206" s="19">
        <f t="shared" si="7"/>
        <v>13.0625</v>
      </c>
      <c r="E206" s="20">
        <v>-288763.40000000002</v>
      </c>
      <c r="F206" s="20">
        <f t="shared" si="8"/>
        <v>3.3421689814814819</v>
      </c>
      <c r="G206" s="34">
        <f t="shared" si="9"/>
        <v>0.99685371319838678</v>
      </c>
    </row>
    <row r="207" spans="1:7">
      <c r="A207" s="20" t="s">
        <v>55</v>
      </c>
      <c r="B207" s="33">
        <v>34157</v>
      </c>
      <c r="C207" s="35">
        <v>0.734375</v>
      </c>
      <c r="D207" s="19">
        <f t="shared" si="7"/>
        <v>13.1875</v>
      </c>
      <c r="E207" s="20">
        <v>-288779.5</v>
      </c>
      <c r="F207" s="20">
        <f t="shared" si="8"/>
        <v>3.3423553240740742</v>
      </c>
      <c r="G207" s="34">
        <f t="shared" si="9"/>
        <v>0.99690929276554263</v>
      </c>
    </row>
    <row r="208" spans="1:7">
      <c r="A208" s="20" t="s">
        <v>55</v>
      </c>
      <c r="B208" s="33">
        <v>34203</v>
      </c>
      <c r="C208" s="35">
        <v>0.390625</v>
      </c>
      <c r="D208" s="19">
        <f t="shared" si="7"/>
        <v>13.3125</v>
      </c>
      <c r="E208" s="20">
        <v>-288795.3</v>
      </c>
      <c r="F208" s="20">
        <f t="shared" si="8"/>
        <v>3.3425381944444443</v>
      </c>
      <c r="G208" s="34">
        <f t="shared" si="9"/>
        <v>0.99696383668859012</v>
      </c>
    </row>
    <row r="209" spans="1:7">
      <c r="A209" s="20" t="s">
        <v>55</v>
      </c>
      <c r="B209" s="33">
        <v>34249</v>
      </c>
      <c r="C209" s="35">
        <v>4.6875E-2</v>
      </c>
      <c r="D209" s="19">
        <f t="shared" si="7"/>
        <v>13.4375</v>
      </c>
      <c r="E209" s="20">
        <v>-288810.59999999998</v>
      </c>
      <c r="F209" s="20">
        <f t="shared" si="8"/>
        <v>3.3427152777777773</v>
      </c>
      <c r="G209" s="34">
        <f t="shared" si="9"/>
        <v>0.99701665453812338</v>
      </c>
    </row>
    <row r="210" spans="1:7">
      <c r="A210" s="20" t="s">
        <v>55</v>
      </c>
      <c r="B210" s="33">
        <v>34294</v>
      </c>
      <c r="C210" s="35">
        <v>0.703125</v>
      </c>
      <c r="D210" s="19">
        <f t="shared" si="7"/>
        <v>13.5625</v>
      </c>
      <c r="E210" s="20">
        <v>-288825.5</v>
      </c>
      <c r="F210" s="20">
        <f t="shared" si="8"/>
        <v>3.3428877314814813</v>
      </c>
      <c r="G210" s="34">
        <f t="shared" si="9"/>
        <v>0.99706809152884546</v>
      </c>
    </row>
    <row r="211" spans="1:7">
      <c r="A211" s="20" t="s">
        <v>55</v>
      </c>
      <c r="B211" s="33">
        <v>34340</v>
      </c>
      <c r="C211" s="35">
        <v>0.359375</v>
      </c>
      <c r="D211" s="19">
        <f t="shared" si="7"/>
        <v>13.6875</v>
      </c>
      <c r="E211" s="20">
        <v>-288840</v>
      </c>
      <c r="F211" s="20">
        <f t="shared" si="8"/>
        <v>3.3430555555555554</v>
      </c>
      <c r="G211" s="34">
        <f t="shared" si="9"/>
        <v>0.99711814766075613</v>
      </c>
    </row>
    <row r="212" spans="1:7">
      <c r="A212" s="20" t="s">
        <v>55</v>
      </c>
      <c r="B212" s="33">
        <v>34386</v>
      </c>
      <c r="C212" s="35">
        <v>1.5625E-2</v>
      </c>
      <c r="D212" s="19">
        <f t="shared" si="7"/>
        <v>13.8125</v>
      </c>
      <c r="E212" s="20">
        <v>-288854.2</v>
      </c>
      <c r="F212" s="20">
        <f t="shared" si="8"/>
        <v>3.3432199074074074</v>
      </c>
      <c r="G212" s="34">
        <f t="shared" si="9"/>
        <v>0.99716716814855832</v>
      </c>
    </row>
    <row r="213" spans="1:7">
      <c r="A213" s="20" t="s">
        <v>55</v>
      </c>
      <c r="B213" s="33">
        <v>34431</v>
      </c>
      <c r="C213" s="35">
        <v>0.671875</v>
      </c>
      <c r="D213" s="19">
        <f t="shared" si="7"/>
        <v>13.9375</v>
      </c>
      <c r="E213" s="20">
        <v>-288868</v>
      </c>
      <c r="F213" s="20">
        <f t="shared" si="8"/>
        <v>3.3433796296296294</v>
      </c>
      <c r="G213" s="34">
        <f t="shared" si="9"/>
        <v>0.99721480777754912</v>
      </c>
    </row>
    <row r="214" spans="1:7">
      <c r="A214" s="20" t="s">
        <v>55</v>
      </c>
      <c r="B214" s="33">
        <v>34477</v>
      </c>
      <c r="C214" s="35">
        <v>0.328125</v>
      </c>
      <c r="D214" s="19">
        <f t="shared" si="7"/>
        <v>14.0625</v>
      </c>
      <c r="E214" s="20">
        <v>-288881.40000000002</v>
      </c>
      <c r="F214" s="20">
        <f t="shared" si="8"/>
        <v>3.3435347222222225</v>
      </c>
      <c r="G214" s="34">
        <f t="shared" si="9"/>
        <v>0.99726106654772884</v>
      </c>
    </row>
    <row r="215" spans="1:7">
      <c r="A215" s="20" t="s">
        <v>55</v>
      </c>
      <c r="B215" s="33">
        <v>34522</v>
      </c>
      <c r="C215" s="35">
        <v>0.984375</v>
      </c>
      <c r="D215" s="19">
        <f t="shared" si="7"/>
        <v>14.1875</v>
      </c>
      <c r="E215" s="20">
        <v>-288894.59999999998</v>
      </c>
      <c r="F215" s="20">
        <f t="shared" si="8"/>
        <v>3.3436874999999997</v>
      </c>
      <c r="G215" s="34">
        <f t="shared" si="9"/>
        <v>0.99730663488850246</v>
      </c>
    </row>
    <row r="216" spans="1:7">
      <c r="A216" s="20" t="s">
        <v>55</v>
      </c>
      <c r="B216" s="33">
        <v>34568</v>
      </c>
      <c r="C216" s="35">
        <v>0.640625</v>
      </c>
      <c r="D216" s="19">
        <f t="shared" si="7"/>
        <v>14.3125</v>
      </c>
      <c r="E216" s="20">
        <v>-288907.40000000002</v>
      </c>
      <c r="F216" s="20">
        <f t="shared" si="8"/>
        <v>3.3438356481481484</v>
      </c>
      <c r="G216" s="34">
        <f t="shared" si="9"/>
        <v>0.99735082237046513</v>
      </c>
    </row>
    <row r="217" spans="1:7">
      <c r="A217" s="20" t="s">
        <v>55</v>
      </c>
      <c r="B217" s="33">
        <v>34614</v>
      </c>
      <c r="C217" s="35">
        <v>0.296875</v>
      </c>
      <c r="D217" s="19">
        <f t="shared" si="7"/>
        <v>14.4375</v>
      </c>
      <c r="E217" s="20">
        <v>-288920</v>
      </c>
      <c r="F217" s="20">
        <f t="shared" si="8"/>
        <v>3.3439814814814817</v>
      </c>
      <c r="G217" s="34">
        <f t="shared" si="9"/>
        <v>0.99739431942302204</v>
      </c>
    </row>
    <row r="218" spans="1:7">
      <c r="A218" s="20" t="s">
        <v>55</v>
      </c>
      <c r="B218" s="33">
        <v>34659</v>
      </c>
      <c r="C218" s="35">
        <v>0.953125</v>
      </c>
      <c r="D218" s="19">
        <f t="shared" si="7"/>
        <v>14.5625</v>
      </c>
      <c r="E218" s="20">
        <v>-288932.2</v>
      </c>
      <c r="F218" s="20">
        <f t="shared" si="8"/>
        <v>3.3441226851851855</v>
      </c>
      <c r="G218" s="34">
        <f t="shared" si="9"/>
        <v>0.99743643561676765</v>
      </c>
    </row>
    <row r="219" spans="1:7">
      <c r="A219" s="20" t="s">
        <v>55</v>
      </c>
      <c r="B219" s="33">
        <v>34705</v>
      </c>
      <c r="C219" s="35">
        <v>0.609375</v>
      </c>
      <c r="D219" s="19">
        <f t="shared" si="7"/>
        <v>14.6875</v>
      </c>
      <c r="E219" s="20">
        <v>-288944.2</v>
      </c>
      <c r="F219" s="20">
        <f t="shared" si="8"/>
        <v>3.3442615740740744</v>
      </c>
      <c r="G219" s="34">
        <f t="shared" si="9"/>
        <v>0.9974778613811075</v>
      </c>
    </row>
    <row r="220" spans="1:7">
      <c r="A220" s="20" t="s">
        <v>55</v>
      </c>
      <c r="B220" s="33">
        <v>34751</v>
      </c>
      <c r="C220" s="35">
        <v>0.265625</v>
      </c>
      <c r="D220" s="19">
        <f t="shared" si="7"/>
        <v>14.8125</v>
      </c>
      <c r="E220" s="20">
        <v>-288955.8</v>
      </c>
      <c r="F220" s="20">
        <f t="shared" si="8"/>
        <v>3.344395833333333</v>
      </c>
      <c r="G220" s="34">
        <f t="shared" si="9"/>
        <v>0.99751790628663584</v>
      </c>
    </row>
    <row r="221" spans="1:7">
      <c r="A221" s="20" t="s">
        <v>55</v>
      </c>
      <c r="B221" s="33">
        <v>34796</v>
      </c>
      <c r="C221" s="35">
        <v>0.921875</v>
      </c>
      <c r="D221" s="19">
        <f t="shared" si="7"/>
        <v>14.9375</v>
      </c>
      <c r="E221" s="20">
        <v>-288967.2</v>
      </c>
      <c r="F221" s="20">
        <f t="shared" si="8"/>
        <v>3.344527777777778</v>
      </c>
      <c r="G221" s="34">
        <f t="shared" si="9"/>
        <v>0.99755726076275886</v>
      </c>
    </row>
    <row r="222" spans="1:7">
      <c r="A222" s="20" t="s">
        <v>55</v>
      </c>
      <c r="B222" s="33">
        <v>34842</v>
      </c>
      <c r="C222" s="35">
        <v>0.578125</v>
      </c>
      <c r="D222" s="19">
        <f t="shared" si="7"/>
        <v>15.0625</v>
      </c>
      <c r="E222" s="20">
        <v>-288978.40000000002</v>
      </c>
      <c r="F222" s="20">
        <f t="shared" si="8"/>
        <v>3.3446574074074076</v>
      </c>
      <c r="G222" s="34">
        <f t="shared" si="9"/>
        <v>0.99759592480947612</v>
      </c>
    </row>
    <row r="223" spans="1:7">
      <c r="A223" s="20" t="s">
        <v>55</v>
      </c>
      <c r="B223" s="33">
        <v>34888</v>
      </c>
      <c r="C223" s="35">
        <v>0.234375</v>
      </c>
      <c r="D223" s="19">
        <f t="shared" si="7"/>
        <v>15.1875</v>
      </c>
      <c r="E223" s="20">
        <v>-288989.3</v>
      </c>
      <c r="F223" s="20">
        <f t="shared" si="8"/>
        <v>3.3447835648148145</v>
      </c>
      <c r="G223" s="34">
        <f t="shared" si="9"/>
        <v>0.99763355321208469</v>
      </c>
    </row>
    <row r="224" spans="1:7">
      <c r="A224" s="20" t="s">
        <v>55</v>
      </c>
      <c r="B224" s="33">
        <v>34933</v>
      </c>
      <c r="C224" s="35">
        <v>0.890625</v>
      </c>
      <c r="D224" s="19">
        <f t="shared" si="7"/>
        <v>15.3125</v>
      </c>
      <c r="E224" s="20">
        <v>-288999.90000000002</v>
      </c>
      <c r="F224" s="20">
        <f t="shared" si="8"/>
        <v>3.3449062500000002</v>
      </c>
      <c r="G224" s="34">
        <f t="shared" si="9"/>
        <v>0.99767014597058501</v>
      </c>
    </row>
    <row r="225" spans="1:7">
      <c r="A225" s="20" t="s">
        <v>55</v>
      </c>
      <c r="B225" s="33">
        <v>34979</v>
      </c>
      <c r="C225" s="35">
        <v>0.546875</v>
      </c>
      <c r="D225" s="19">
        <f t="shared" si="7"/>
        <v>15.4375</v>
      </c>
      <c r="E225" s="20">
        <v>-289010.3</v>
      </c>
      <c r="F225" s="20">
        <f t="shared" si="8"/>
        <v>3.34502662037037</v>
      </c>
      <c r="G225" s="34">
        <f t="shared" si="9"/>
        <v>0.99770604829967946</v>
      </c>
    </row>
    <row r="226" spans="1:7">
      <c r="A226" s="20" t="s">
        <v>55</v>
      </c>
      <c r="B226" s="33">
        <v>35025</v>
      </c>
      <c r="C226" s="35">
        <v>0.203125</v>
      </c>
      <c r="D226" s="19">
        <f t="shared" si="7"/>
        <v>15.5625</v>
      </c>
      <c r="E226" s="20">
        <v>-289020.5</v>
      </c>
      <c r="F226" s="20">
        <f t="shared" si="8"/>
        <v>3.3451446759259258</v>
      </c>
      <c r="G226" s="34">
        <f t="shared" si="9"/>
        <v>0.99774126019936837</v>
      </c>
    </row>
    <row r="227" spans="1:7">
      <c r="A227" s="20" t="s">
        <v>55</v>
      </c>
      <c r="B227" s="33">
        <v>35070</v>
      </c>
      <c r="C227" s="35">
        <v>0.859375</v>
      </c>
      <c r="D227" s="19">
        <f t="shared" si="7"/>
        <v>15.6875</v>
      </c>
      <c r="E227" s="20">
        <v>-289030.40000000002</v>
      </c>
      <c r="F227" s="20">
        <f t="shared" si="8"/>
        <v>3.3452592592592594</v>
      </c>
      <c r="G227" s="34">
        <f t="shared" si="9"/>
        <v>0.99777543645494882</v>
      </c>
    </row>
    <row r="228" spans="1:7">
      <c r="A228" s="20" t="s">
        <v>55</v>
      </c>
      <c r="B228" s="33">
        <v>35116</v>
      </c>
      <c r="C228" s="35">
        <v>0.515625</v>
      </c>
      <c r="D228" s="19">
        <f t="shared" si="7"/>
        <v>15.8125</v>
      </c>
      <c r="E228" s="20">
        <v>-289040.09999999998</v>
      </c>
      <c r="F228" s="20">
        <f t="shared" si="8"/>
        <v>3.3453715277777776</v>
      </c>
      <c r="G228" s="34">
        <f t="shared" si="9"/>
        <v>0.9978089222811235</v>
      </c>
    </row>
    <row r="229" spans="1:7">
      <c r="A229" s="20" t="s">
        <v>55</v>
      </c>
      <c r="B229" s="33">
        <v>35162</v>
      </c>
      <c r="C229" s="35">
        <v>0.171875</v>
      </c>
      <c r="D229" s="19">
        <f t="shared" si="7"/>
        <v>15.9375</v>
      </c>
      <c r="E229" s="20">
        <v>-289049.59999999998</v>
      </c>
      <c r="F229" s="20">
        <f t="shared" si="8"/>
        <v>3.3454814814814813</v>
      </c>
      <c r="G229" s="34">
        <f t="shared" si="9"/>
        <v>0.99784171767789254</v>
      </c>
    </row>
    <row r="230" spans="1:7">
      <c r="A230" s="20" t="s">
        <v>55</v>
      </c>
      <c r="B230" s="33">
        <v>35207</v>
      </c>
      <c r="C230" s="35">
        <v>0.828125</v>
      </c>
      <c r="D230" s="19">
        <f t="shared" ref="D230:D293" si="10">((B230+C230)-$D$100)/365.25</f>
        <v>16.0625</v>
      </c>
      <c r="E230" s="20">
        <v>-289058.90000000002</v>
      </c>
      <c r="F230" s="20">
        <f t="shared" si="8"/>
        <v>3.3455891203703705</v>
      </c>
      <c r="G230" s="34">
        <f t="shared" si="9"/>
        <v>0.99787382264525604</v>
      </c>
    </row>
    <row r="231" spans="1:7">
      <c r="A231" s="20" t="s">
        <v>55</v>
      </c>
      <c r="B231" s="33">
        <v>35253</v>
      </c>
      <c r="C231" s="35">
        <v>0.484375</v>
      </c>
      <c r="D231" s="19">
        <f t="shared" si="10"/>
        <v>16.1875</v>
      </c>
      <c r="E231" s="20">
        <v>-289068</v>
      </c>
      <c r="F231" s="20">
        <f t="shared" ref="F231:F294" si="11">-E231/86400</f>
        <v>3.3456944444444443</v>
      </c>
      <c r="G231" s="34">
        <f t="shared" ref="G231:G294" si="12">F231/$C$53</f>
        <v>0.99790523718321367</v>
      </c>
    </row>
    <row r="232" spans="1:7">
      <c r="A232" s="20" t="s">
        <v>55</v>
      </c>
      <c r="B232" s="33">
        <v>35299</v>
      </c>
      <c r="C232" s="35">
        <v>0.140625</v>
      </c>
      <c r="D232" s="19">
        <f t="shared" si="10"/>
        <v>16.3125</v>
      </c>
      <c r="E232" s="20">
        <v>-289076.90000000002</v>
      </c>
      <c r="F232" s="20">
        <f t="shared" si="11"/>
        <v>3.3457974537037041</v>
      </c>
      <c r="G232" s="34">
        <f t="shared" si="12"/>
        <v>0.99793596129176598</v>
      </c>
    </row>
    <row r="233" spans="1:7">
      <c r="A233" s="20" t="s">
        <v>55</v>
      </c>
      <c r="B233" s="33">
        <v>35344</v>
      </c>
      <c r="C233" s="35">
        <v>0.796875</v>
      </c>
      <c r="D233" s="19">
        <f t="shared" si="10"/>
        <v>16.4375</v>
      </c>
      <c r="E233" s="20">
        <v>-289085.7</v>
      </c>
      <c r="F233" s="20">
        <f t="shared" si="11"/>
        <v>3.3458993055555557</v>
      </c>
      <c r="G233" s="34">
        <f t="shared" si="12"/>
        <v>0.99796634018561514</v>
      </c>
    </row>
    <row r="234" spans="1:7">
      <c r="A234" s="20" t="s">
        <v>55</v>
      </c>
      <c r="B234" s="33">
        <v>35390</v>
      </c>
      <c r="C234" s="35">
        <v>0.453125</v>
      </c>
      <c r="D234" s="19">
        <f t="shared" si="10"/>
        <v>16.5625</v>
      </c>
      <c r="E234" s="20">
        <v>-289094.40000000002</v>
      </c>
      <c r="F234" s="20">
        <f t="shared" si="11"/>
        <v>3.3460000000000001</v>
      </c>
      <c r="G234" s="34">
        <f t="shared" si="12"/>
        <v>0.99799637386476148</v>
      </c>
    </row>
    <row r="235" spans="1:7">
      <c r="A235" s="20" t="s">
        <v>55</v>
      </c>
      <c r="B235" s="33">
        <v>35436</v>
      </c>
      <c r="C235" s="35">
        <v>0.109375</v>
      </c>
      <c r="D235" s="19">
        <f t="shared" si="10"/>
        <v>16.6875</v>
      </c>
      <c r="E235" s="20">
        <v>-289102.90000000002</v>
      </c>
      <c r="F235" s="20">
        <f t="shared" si="11"/>
        <v>3.34609837962963</v>
      </c>
      <c r="G235" s="34">
        <f t="shared" si="12"/>
        <v>0.99802571711450228</v>
      </c>
    </row>
    <row r="236" spans="1:7">
      <c r="A236" s="20" t="s">
        <v>55</v>
      </c>
      <c r="B236" s="33">
        <v>35481</v>
      </c>
      <c r="C236" s="35">
        <v>0.765625</v>
      </c>
      <c r="D236" s="19">
        <f t="shared" si="10"/>
        <v>16.8125</v>
      </c>
      <c r="E236" s="20">
        <v>-289111.2</v>
      </c>
      <c r="F236" s="20">
        <f t="shared" si="11"/>
        <v>3.3461944444444445</v>
      </c>
      <c r="G236" s="34">
        <f t="shared" si="12"/>
        <v>0.99805436993483732</v>
      </c>
    </row>
    <row r="237" spans="1:7">
      <c r="A237" s="20" t="s">
        <v>55</v>
      </c>
      <c r="B237" s="33">
        <v>35527</v>
      </c>
      <c r="C237" s="35">
        <v>0.421875</v>
      </c>
      <c r="D237" s="19">
        <f t="shared" si="10"/>
        <v>16.9375</v>
      </c>
      <c r="E237" s="20">
        <v>-289119.2</v>
      </c>
      <c r="F237" s="20">
        <f t="shared" si="11"/>
        <v>3.3462870370370372</v>
      </c>
      <c r="G237" s="34">
        <f t="shared" si="12"/>
        <v>0.99808198711106388</v>
      </c>
    </row>
    <row r="238" spans="1:7">
      <c r="A238" s="20" t="s">
        <v>55</v>
      </c>
      <c r="B238" s="33">
        <v>35573</v>
      </c>
      <c r="C238" s="35">
        <v>7.8125E-2</v>
      </c>
      <c r="D238" s="19">
        <f t="shared" si="10"/>
        <v>17.0625</v>
      </c>
      <c r="E238" s="20">
        <v>-289127.2</v>
      </c>
      <c r="F238" s="20">
        <f t="shared" si="11"/>
        <v>3.34637962962963</v>
      </c>
      <c r="G238" s="34">
        <f t="shared" si="12"/>
        <v>0.99810960428729056</v>
      </c>
    </row>
    <row r="239" spans="1:7">
      <c r="A239" s="20" t="s">
        <v>55</v>
      </c>
      <c r="B239" s="33">
        <v>35618</v>
      </c>
      <c r="C239" s="35">
        <v>0.734375</v>
      </c>
      <c r="D239" s="19">
        <f t="shared" si="10"/>
        <v>17.1875</v>
      </c>
      <c r="E239" s="20">
        <v>-289134.8</v>
      </c>
      <c r="F239" s="20">
        <f t="shared" si="11"/>
        <v>3.3464675925925924</v>
      </c>
      <c r="G239" s="34">
        <f t="shared" si="12"/>
        <v>0.99813584060470562</v>
      </c>
    </row>
    <row r="240" spans="1:7">
      <c r="A240" s="20" t="s">
        <v>55</v>
      </c>
      <c r="B240" s="33">
        <v>35664</v>
      </c>
      <c r="C240" s="35">
        <v>0.390625</v>
      </c>
      <c r="D240" s="19">
        <f t="shared" si="10"/>
        <v>17.3125</v>
      </c>
      <c r="E240" s="20">
        <v>-289142.40000000002</v>
      </c>
      <c r="F240" s="20">
        <f t="shared" si="11"/>
        <v>3.3465555555555557</v>
      </c>
      <c r="G240" s="34">
        <f t="shared" si="12"/>
        <v>0.998162076922121</v>
      </c>
    </row>
    <row r="241" spans="1:7">
      <c r="A241" s="20" t="s">
        <v>55</v>
      </c>
      <c r="B241" s="33">
        <v>35710</v>
      </c>
      <c r="C241" s="35">
        <v>4.6875E-2</v>
      </c>
      <c r="D241" s="19">
        <f t="shared" si="10"/>
        <v>17.4375</v>
      </c>
      <c r="E241" s="20">
        <v>-289149.8</v>
      </c>
      <c r="F241" s="20">
        <f t="shared" si="11"/>
        <v>3.3466412037037037</v>
      </c>
      <c r="G241" s="34">
        <f t="shared" si="12"/>
        <v>0.99818762281013051</v>
      </c>
    </row>
    <row r="242" spans="1:7">
      <c r="A242" s="20" t="s">
        <v>55</v>
      </c>
      <c r="B242" s="33">
        <v>35755</v>
      </c>
      <c r="C242" s="35">
        <v>0.703125</v>
      </c>
      <c r="D242" s="19">
        <f t="shared" si="10"/>
        <v>17.5625</v>
      </c>
      <c r="E242" s="20">
        <v>-289157.09999999998</v>
      </c>
      <c r="F242" s="20">
        <f t="shared" si="11"/>
        <v>3.3467256944444443</v>
      </c>
      <c r="G242" s="34">
        <f t="shared" si="12"/>
        <v>0.99821282348343732</v>
      </c>
    </row>
    <row r="243" spans="1:7">
      <c r="A243" s="20" t="s">
        <v>55</v>
      </c>
      <c r="B243" s="33">
        <v>35801</v>
      </c>
      <c r="C243" s="35">
        <v>0.359375</v>
      </c>
      <c r="D243" s="19">
        <f t="shared" si="10"/>
        <v>17.6875</v>
      </c>
      <c r="E243" s="20">
        <v>-289164.2</v>
      </c>
      <c r="F243" s="20">
        <f t="shared" si="11"/>
        <v>3.3468078703703705</v>
      </c>
      <c r="G243" s="34">
        <f t="shared" si="12"/>
        <v>0.99823733372733847</v>
      </c>
    </row>
    <row r="244" spans="1:7">
      <c r="A244" s="20" t="s">
        <v>55</v>
      </c>
      <c r="B244" s="33">
        <v>35847</v>
      </c>
      <c r="C244" s="35">
        <v>1.5625E-2</v>
      </c>
      <c r="D244" s="19">
        <f t="shared" si="10"/>
        <v>17.8125</v>
      </c>
      <c r="E244" s="20">
        <v>-289171.20000000001</v>
      </c>
      <c r="F244" s="20">
        <f t="shared" si="11"/>
        <v>3.346888888888889</v>
      </c>
      <c r="G244" s="34">
        <f t="shared" si="12"/>
        <v>0.99826149875653669</v>
      </c>
    </row>
    <row r="245" spans="1:7">
      <c r="A245" s="20" t="s">
        <v>55</v>
      </c>
      <c r="B245" s="33">
        <v>35892</v>
      </c>
      <c r="C245" s="35">
        <v>0.671875</v>
      </c>
      <c r="D245" s="19">
        <f t="shared" si="10"/>
        <v>17.9375</v>
      </c>
      <c r="E245" s="20">
        <v>-289178.09999999998</v>
      </c>
      <c r="F245" s="20">
        <f t="shared" si="11"/>
        <v>3.3469687499999998</v>
      </c>
      <c r="G245" s="34">
        <f t="shared" si="12"/>
        <v>0.99828531857103209</v>
      </c>
    </row>
    <row r="246" spans="1:7">
      <c r="A246" s="20" t="s">
        <v>55</v>
      </c>
      <c r="B246" s="33">
        <v>35938</v>
      </c>
      <c r="C246" s="35">
        <v>0.328125</v>
      </c>
      <c r="D246" s="19">
        <f t="shared" si="10"/>
        <v>18.0625</v>
      </c>
      <c r="E246" s="20">
        <v>-289184.8</v>
      </c>
      <c r="F246" s="20">
        <f t="shared" si="11"/>
        <v>3.3470462962962961</v>
      </c>
      <c r="G246" s="34">
        <f t="shared" si="12"/>
        <v>0.99830844795612184</v>
      </c>
    </row>
    <row r="247" spans="1:7">
      <c r="A247" s="20" t="s">
        <v>55</v>
      </c>
      <c r="B247" s="33">
        <v>35983</v>
      </c>
      <c r="C247" s="35">
        <v>0.984375</v>
      </c>
      <c r="D247" s="19">
        <f t="shared" si="10"/>
        <v>18.1875</v>
      </c>
      <c r="E247" s="20">
        <v>-289191.40000000002</v>
      </c>
      <c r="F247" s="20">
        <f t="shared" si="11"/>
        <v>3.3471226851851856</v>
      </c>
      <c r="G247" s="34">
        <f t="shared" si="12"/>
        <v>0.99833123212650887</v>
      </c>
    </row>
    <row r="248" spans="1:7">
      <c r="A248" s="20" t="s">
        <v>55</v>
      </c>
      <c r="B248" s="33">
        <v>36029</v>
      </c>
      <c r="C248" s="35">
        <v>0.640625</v>
      </c>
      <c r="D248" s="19">
        <f t="shared" si="10"/>
        <v>18.3125</v>
      </c>
      <c r="E248" s="20">
        <v>-289197.90000000002</v>
      </c>
      <c r="F248" s="20">
        <f t="shared" si="11"/>
        <v>3.347197916666667</v>
      </c>
      <c r="G248" s="34">
        <f t="shared" si="12"/>
        <v>0.99835367108219297</v>
      </c>
    </row>
    <row r="249" spans="1:7">
      <c r="A249" s="20" t="s">
        <v>55</v>
      </c>
      <c r="B249" s="33">
        <v>36075</v>
      </c>
      <c r="C249" s="35">
        <v>0.296875</v>
      </c>
      <c r="D249" s="19">
        <f t="shared" si="10"/>
        <v>18.4375</v>
      </c>
      <c r="E249" s="20">
        <v>-289204.3</v>
      </c>
      <c r="F249" s="20">
        <f t="shared" si="11"/>
        <v>3.3472719907407407</v>
      </c>
      <c r="G249" s="34">
        <f t="shared" si="12"/>
        <v>0.99837576482317414</v>
      </c>
    </row>
    <row r="250" spans="1:7">
      <c r="A250" s="20" t="s">
        <v>55</v>
      </c>
      <c r="B250" s="33">
        <v>36120</v>
      </c>
      <c r="C250" s="35">
        <v>0.953125</v>
      </c>
      <c r="D250" s="19">
        <f t="shared" si="10"/>
        <v>18.5625</v>
      </c>
      <c r="E250" s="20">
        <v>-289210.59999999998</v>
      </c>
      <c r="F250" s="20">
        <f t="shared" si="11"/>
        <v>3.3473449074074071</v>
      </c>
      <c r="G250" s="34">
        <f t="shared" si="12"/>
        <v>0.99839751334945248</v>
      </c>
    </row>
    <row r="251" spans="1:7">
      <c r="A251" s="20" t="s">
        <v>55</v>
      </c>
      <c r="B251" s="33">
        <v>36166</v>
      </c>
      <c r="C251" s="35">
        <v>0.609375</v>
      </c>
      <c r="D251" s="19">
        <f t="shared" si="10"/>
        <v>18.6875</v>
      </c>
      <c r="E251" s="20">
        <v>-289216.8</v>
      </c>
      <c r="F251" s="20">
        <f t="shared" si="11"/>
        <v>3.3474166666666667</v>
      </c>
      <c r="G251" s="34">
        <f t="shared" si="12"/>
        <v>0.99841891666102822</v>
      </c>
    </row>
    <row r="252" spans="1:7">
      <c r="A252" s="20" t="s">
        <v>55</v>
      </c>
      <c r="B252" s="33">
        <v>36212</v>
      </c>
      <c r="C252" s="35">
        <v>0.265625</v>
      </c>
      <c r="D252" s="19">
        <f t="shared" si="10"/>
        <v>18.8125</v>
      </c>
      <c r="E252" s="20">
        <v>-289222.90000000002</v>
      </c>
      <c r="F252" s="20">
        <f t="shared" si="11"/>
        <v>3.3474872685185186</v>
      </c>
      <c r="G252" s="34">
        <f t="shared" si="12"/>
        <v>0.99843997475790103</v>
      </c>
    </row>
    <row r="253" spans="1:7">
      <c r="A253" s="20" t="s">
        <v>55</v>
      </c>
      <c r="B253" s="33">
        <v>36257</v>
      </c>
      <c r="C253" s="35">
        <v>0.921875</v>
      </c>
      <c r="D253" s="19">
        <f t="shared" si="10"/>
        <v>18.9375</v>
      </c>
      <c r="E253" s="20">
        <v>-289228.79999999999</v>
      </c>
      <c r="F253" s="20">
        <f t="shared" si="11"/>
        <v>3.3475555555555556</v>
      </c>
      <c r="G253" s="34">
        <f t="shared" si="12"/>
        <v>0.99846034242536807</v>
      </c>
    </row>
    <row r="254" spans="1:7">
      <c r="A254" s="20" t="s">
        <v>55</v>
      </c>
      <c r="B254" s="33">
        <v>36303</v>
      </c>
      <c r="C254" s="35">
        <v>0.578125</v>
      </c>
      <c r="D254" s="19">
        <f t="shared" si="10"/>
        <v>19.0625</v>
      </c>
      <c r="E254" s="20">
        <v>-289234.7</v>
      </c>
      <c r="F254" s="20">
        <f t="shared" si="11"/>
        <v>3.3476238425925926</v>
      </c>
      <c r="G254" s="34">
        <f t="shared" si="12"/>
        <v>0.99848071009283512</v>
      </c>
    </row>
    <row r="255" spans="1:7">
      <c r="A255" s="20" t="s">
        <v>55</v>
      </c>
      <c r="B255" s="33">
        <v>36349</v>
      </c>
      <c r="C255" s="35">
        <v>0.234375</v>
      </c>
      <c r="D255" s="19">
        <f t="shared" si="10"/>
        <v>19.1875</v>
      </c>
      <c r="E255" s="20">
        <v>-289240.5</v>
      </c>
      <c r="F255" s="20">
        <f t="shared" si="11"/>
        <v>3.3476909722222223</v>
      </c>
      <c r="G255" s="34">
        <f t="shared" si="12"/>
        <v>0.99850073254559946</v>
      </c>
    </row>
    <row r="256" spans="1:7">
      <c r="A256" s="20" t="s">
        <v>55</v>
      </c>
      <c r="B256" s="33">
        <v>36394</v>
      </c>
      <c r="C256" s="35">
        <v>0.890625</v>
      </c>
      <c r="D256" s="19">
        <f t="shared" si="10"/>
        <v>19.3125</v>
      </c>
      <c r="E256" s="20">
        <v>-289246.2</v>
      </c>
      <c r="F256" s="20">
        <f t="shared" si="11"/>
        <v>3.3477569444444444</v>
      </c>
      <c r="G256" s="34">
        <f t="shared" si="12"/>
        <v>0.99852040978366086</v>
      </c>
    </row>
    <row r="257" spans="1:7">
      <c r="A257" s="20" t="s">
        <v>55</v>
      </c>
      <c r="B257" s="33">
        <v>36440</v>
      </c>
      <c r="C257" s="35">
        <v>0.546875</v>
      </c>
      <c r="D257" s="19">
        <f t="shared" si="10"/>
        <v>19.4375</v>
      </c>
      <c r="E257" s="20">
        <v>-289251.8</v>
      </c>
      <c r="F257" s="20">
        <f t="shared" si="11"/>
        <v>3.3478217592592592</v>
      </c>
      <c r="G257" s="34">
        <f t="shared" si="12"/>
        <v>0.99853974180701943</v>
      </c>
    </row>
    <row r="258" spans="1:7">
      <c r="A258" s="20" t="s">
        <v>55</v>
      </c>
      <c r="B258" s="33">
        <v>36486</v>
      </c>
      <c r="C258" s="35">
        <v>0.203125</v>
      </c>
      <c r="D258" s="19">
        <f t="shared" si="10"/>
        <v>19.5625</v>
      </c>
      <c r="E258" s="20">
        <v>-289257.2</v>
      </c>
      <c r="F258" s="20">
        <f t="shared" si="11"/>
        <v>3.3478842592592595</v>
      </c>
      <c r="G258" s="34">
        <f t="shared" si="12"/>
        <v>0.99855838340097247</v>
      </c>
    </row>
    <row r="259" spans="1:7">
      <c r="A259" s="20" t="s">
        <v>55</v>
      </c>
      <c r="B259" s="33">
        <v>36531</v>
      </c>
      <c r="C259" s="35">
        <v>0.859375</v>
      </c>
      <c r="D259" s="19">
        <f t="shared" si="10"/>
        <v>19.6875</v>
      </c>
      <c r="E259" s="20">
        <v>-289262.5</v>
      </c>
      <c r="F259" s="20">
        <f t="shared" si="11"/>
        <v>3.3479456018518516</v>
      </c>
      <c r="G259" s="34">
        <f t="shared" si="12"/>
        <v>0.99857667978022246</v>
      </c>
    </row>
    <row r="260" spans="1:7">
      <c r="A260" s="20" t="s">
        <v>55</v>
      </c>
      <c r="B260" s="33">
        <v>36577</v>
      </c>
      <c r="C260" s="35">
        <v>0.515625</v>
      </c>
      <c r="D260" s="19">
        <f t="shared" si="10"/>
        <v>19.8125</v>
      </c>
      <c r="E260" s="20">
        <v>-289267.7</v>
      </c>
      <c r="F260" s="20">
        <f t="shared" si="11"/>
        <v>3.348005787037037</v>
      </c>
      <c r="G260" s="34">
        <f t="shared" si="12"/>
        <v>0.99859463094476986</v>
      </c>
    </row>
    <row r="261" spans="1:7">
      <c r="A261" s="20" t="s">
        <v>55</v>
      </c>
      <c r="B261" s="33">
        <v>36623</v>
      </c>
      <c r="C261" s="35">
        <v>0.171875</v>
      </c>
      <c r="D261" s="19">
        <f t="shared" si="10"/>
        <v>19.9375</v>
      </c>
      <c r="E261" s="20">
        <v>-289272.8</v>
      </c>
      <c r="F261" s="20">
        <f t="shared" si="11"/>
        <v>3.3480648148148147</v>
      </c>
      <c r="G261" s="34">
        <f t="shared" si="12"/>
        <v>0.9986122368946142</v>
      </c>
    </row>
    <row r="262" spans="1:7">
      <c r="A262" s="20" t="s">
        <v>55</v>
      </c>
      <c r="B262" s="33">
        <v>36668</v>
      </c>
      <c r="C262" s="35">
        <v>0.828125</v>
      </c>
      <c r="D262" s="19">
        <f t="shared" si="10"/>
        <v>20.0625</v>
      </c>
      <c r="E262" s="20">
        <v>-289277.8</v>
      </c>
      <c r="F262" s="20">
        <f t="shared" si="11"/>
        <v>3.3481226851851851</v>
      </c>
      <c r="G262" s="34">
        <f t="shared" si="12"/>
        <v>0.99862949762975584</v>
      </c>
    </row>
    <row r="263" spans="1:7">
      <c r="A263" s="20" t="s">
        <v>55</v>
      </c>
      <c r="B263" s="33">
        <v>36714</v>
      </c>
      <c r="C263" s="35">
        <v>0.484375</v>
      </c>
      <c r="D263" s="19">
        <f t="shared" si="10"/>
        <v>20.1875</v>
      </c>
      <c r="E263" s="20">
        <v>-289282.5</v>
      </c>
      <c r="F263" s="20">
        <f t="shared" si="11"/>
        <v>3.3481770833333333</v>
      </c>
      <c r="G263" s="34">
        <f t="shared" si="12"/>
        <v>0.998645722720789</v>
      </c>
    </row>
    <row r="264" spans="1:7">
      <c r="A264" s="20" t="s">
        <v>55</v>
      </c>
      <c r="B264" s="33">
        <v>36760</v>
      </c>
      <c r="C264" s="35">
        <v>0.140625</v>
      </c>
      <c r="D264" s="19">
        <f t="shared" si="10"/>
        <v>20.3125</v>
      </c>
      <c r="E264" s="20">
        <v>-289287.3</v>
      </c>
      <c r="F264" s="20">
        <f t="shared" si="11"/>
        <v>3.3482326388888888</v>
      </c>
      <c r="G264" s="34">
        <f t="shared" si="12"/>
        <v>0.99866229302652487</v>
      </c>
    </row>
    <row r="265" spans="1:7">
      <c r="A265" s="20" t="s">
        <v>55</v>
      </c>
      <c r="B265" s="33">
        <v>36805</v>
      </c>
      <c r="C265" s="35">
        <v>0.796875</v>
      </c>
      <c r="D265" s="19">
        <f t="shared" si="10"/>
        <v>20.4375</v>
      </c>
      <c r="E265" s="20">
        <v>-289292.09999999998</v>
      </c>
      <c r="F265" s="20">
        <f t="shared" si="11"/>
        <v>3.3482881944444443</v>
      </c>
      <c r="G265" s="34">
        <f t="shared" si="12"/>
        <v>0.99867886333226086</v>
      </c>
    </row>
    <row r="266" spans="1:7">
      <c r="A266" s="20" t="s">
        <v>55</v>
      </c>
      <c r="B266" s="33">
        <v>36851</v>
      </c>
      <c r="C266" s="35">
        <v>0.453125</v>
      </c>
      <c r="D266" s="19">
        <f t="shared" si="10"/>
        <v>20.5625</v>
      </c>
      <c r="E266" s="20">
        <v>-289296.8</v>
      </c>
      <c r="F266" s="20">
        <f t="shared" si="11"/>
        <v>3.3483425925925925</v>
      </c>
      <c r="G266" s="34">
        <f t="shared" si="12"/>
        <v>0.99869508842329402</v>
      </c>
    </row>
    <row r="267" spans="1:7">
      <c r="A267" s="20" t="s">
        <v>55</v>
      </c>
      <c r="B267" s="33">
        <v>36897</v>
      </c>
      <c r="C267" s="35">
        <v>0.109375</v>
      </c>
      <c r="D267" s="19">
        <f t="shared" si="10"/>
        <v>20.6875</v>
      </c>
      <c r="E267" s="20">
        <v>-289301.40000000002</v>
      </c>
      <c r="F267" s="20">
        <f t="shared" si="11"/>
        <v>3.3483958333333335</v>
      </c>
      <c r="G267" s="34">
        <f t="shared" si="12"/>
        <v>0.99871096829962436</v>
      </c>
    </row>
    <row r="268" spans="1:7">
      <c r="A268" s="20" t="s">
        <v>55</v>
      </c>
      <c r="B268" s="33">
        <v>36942</v>
      </c>
      <c r="C268" s="35">
        <v>0.765625</v>
      </c>
      <c r="D268" s="19">
        <f t="shared" si="10"/>
        <v>20.8125</v>
      </c>
      <c r="E268" s="20">
        <v>-289306</v>
      </c>
      <c r="F268" s="20">
        <f t="shared" si="11"/>
        <v>3.348449074074074</v>
      </c>
      <c r="G268" s="34">
        <f t="shared" si="12"/>
        <v>0.99872684817595458</v>
      </c>
    </row>
    <row r="269" spans="1:7">
      <c r="A269" s="20" t="s">
        <v>55</v>
      </c>
      <c r="B269" s="33">
        <v>36988</v>
      </c>
      <c r="C269" s="35">
        <v>0.421875</v>
      </c>
      <c r="D269" s="19">
        <f t="shared" si="10"/>
        <v>20.9375</v>
      </c>
      <c r="E269" s="20">
        <v>-289310.59999999998</v>
      </c>
      <c r="F269" s="20">
        <f t="shared" si="11"/>
        <v>3.3485023148148145</v>
      </c>
      <c r="G269" s="34">
        <f t="shared" si="12"/>
        <v>0.99874272805228481</v>
      </c>
    </row>
    <row r="270" spans="1:7">
      <c r="A270" s="20" t="s">
        <v>55</v>
      </c>
      <c r="B270" s="33">
        <v>37034</v>
      </c>
      <c r="C270" s="35">
        <v>7.8125E-2</v>
      </c>
      <c r="D270" s="19">
        <f t="shared" si="10"/>
        <v>21.0625</v>
      </c>
      <c r="E270" s="20">
        <v>-289315</v>
      </c>
      <c r="F270" s="20">
        <f t="shared" si="11"/>
        <v>3.3485532407407406</v>
      </c>
      <c r="G270" s="34">
        <f t="shared" si="12"/>
        <v>0.99875791749920939</v>
      </c>
    </row>
    <row r="271" spans="1:7">
      <c r="A271" s="20" t="s">
        <v>55</v>
      </c>
      <c r="B271" s="33">
        <v>37079</v>
      </c>
      <c r="C271" s="35">
        <v>0.734375</v>
      </c>
      <c r="D271" s="19">
        <f t="shared" si="10"/>
        <v>21.1875</v>
      </c>
      <c r="E271" s="20">
        <v>-289319.2</v>
      </c>
      <c r="F271" s="20">
        <f t="shared" si="11"/>
        <v>3.3486018518518521</v>
      </c>
      <c r="G271" s="34">
        <f t="shared" si="12"/>
        <v>0.99877241651672855</v>
      </c>
    </row>
    <row r="272" spans="1:7">
      <c r="A272" s="20" t="s">
        <v>55</v>
      </c>
      <c r="B272" s="33">
        <v>37125</v>
      </c>
      <c r="C272" s="35">
        <v>0.390625</v>
      </c>
      <c r="D272" s="19">
        <f t="shared" si="10"/>
        <v>21.3125</v>
      </c>
      <c r="E272" s="20">
        <v>-289323.40000000002</v>
      </c>
      <c r="F272" s="20">
        <f t="shared" si="11"/>
        <v>3.3486504629629632</v>
      </c>
      <c r="G272" s="34">
        <f t="shared" si="12"/>
        <v>0.99878691553424748</v>
      </c>
    </row>
    <row r="273" spans="1:7">
      <c r="A273" s="20" t="s">
        <v>55</v>
      </c>
      <c r="B273" s="33">
        <v>37171</v>
      </c>
      <c r="C273" s="35">
        <v>4.6875E-2</v>
      </c>
      <c r="D273" s="19">
        <f t="shared" si="10"/>
        <v>21.4375</v>
      </c>
      <c r="E273" s="20">
        <v>-289327.59999999998</v>
      </c>
      <c r="F273" s="20">
        <f t="shared" si="11"/>
        <v>3.3486990740740739</v>
      </c>
      <c r="G273" s="34">
        <f t="shared" si="12"/>
        <v>0.9988014145517663</v>
      </c>
    </row>
    <row r="274" spans="1:7">
      <c r="A274" s="20" t="s">
        <v>55</v>
      </c>
      <c r="B274" s="33">
        <v>37216</v>
      </c>
      <c r="C274" s="35">
        <v>0.703125</v>
      </c>
      <c r="D274" s="19">
        <f t="shared" si="10"/>
        <v>21.5625</v>
      </c>
      <c r="E274" s="20">
        <v>-289331.59999999998</v>
      </c>
      <c r="F274" s="20">
        <f t="shared" si="11"/>
        <v>3.34874537037037</v>
      </c>
      <c r="G274" s="34">
        <f t="shared" si="12"/>
        <v>0.99881522313987958</v>
      </c>
    </row>
    <row r="275" spans="1:7">
      <c r="A275" s="20" t="s">
        <v>55</v>
      </c>
      <c r="B275" s="33">
        <v>37262</v>
      </c>
      <c r="C275" s="35">
        <v>0.359375</v>
      </c>
      <c r="D275" s="19">
        <f t="shared" si="10"/>
        <v>21.6875</v>
      </c>
      <c r="E275" s="20">
        <v>-289335.5</v>
      </c>
      <c r="F275" s="20">
        <f t="shared" si="11"/>
        <v>3.3487905092592594</v>
      </c>
      <c r="G275" s="34">
        <f t="shared" si="12"/>
        <v>0.99882868651329015</v>
      </c>
    </row>
    <row r="276" spans="1:7">
      <c r="A276" s="20" t="s">
        <v>55</v>
      </c>
      <c r="B276" s="33">
        <v>37308</v>
      </c>
      <c r="C276" s="35">
        <v>1.5625E-2</v>
      </c>
      <c r="D276" s="19">
        <f t="shared" si="10"/>
        <v>21.8125</v>
      </c>
      <c r="E276" s="20">
        <v>-289339.40000000002</v>
      </c>
      <c r="F276" s="20">
        <f t="shared" si="11"/>
        <v>3.3488356481481483</v>
      </c>
      <c r="G276" s="34">
        <f t="shared" si="12"/>
        <v>0.99884214988670061</v>
      </c>
    </row>
    <row r="277" spans="1:7">
      <c r="A277" s="20" t="s">
        <v>55</v>
      </c>
      <c r="B277" s="33">
        <v>37353</v>
      </c>
      <c r="C277" s="35">
        <v>0.671875</v>
      </c>
      <c r="D277" s="19">
        <f t="shared" si="10"/>
        <v>21.9375</v>
      </c>
      <c r="E277" s="20">
        <v>-289343.3</v>
      </c>
      <c r="F277" s="20">
        <f t="shared" si="11"/>
        <v>3.3488807870370367</v>
      </c>
      <c r="G277" s="34">
        <f t="shared" si="12"/>
        <v>0.99885561326011096</v>
      </c>
    </row>
    <row r="278" spans="1:7">
      <c r="A278" s="20" t="s">
        <v>55</v>
      </c>
      <c r="B278" s="33">
        <v>37399</v>
      </c>
      <c r="C278" s="35">
        <v>0.328125</v>
      </c>
      <c r="D278" s="19">
        <f t="shared" si="10"/>
        <v>22.0625</v>
      </c>
      <c r="E278" s="20">
        <v>-289347.20000000001</v>
      </c>
      <c r="F278" s="20">
        <f t="shared" si="11"/>
        <v>3.3489259259259261</v>
      </c>
      <c r="G278" s="34">
        <f t="shared" si="12"/>
        <v>0.99886907663352154</v>
      </c>
    </row>
    <row r="279" spans="1:7">
      <c r="A279" s="20" t="s">
        <v>55</v>
      </c>
      <c r="B279" s="33">
        <v>37444</v>
      </c>
      <c r="C279" s="35">
        <v>0.984375</v>
      </c>
      <c r="D279" s="19">
        <f t="shared" si="10"/>
        <v>22.1875</v>
      </c>
      <c r="E279" s="20">
        <v>-289351</v>
      </c>
      <c r="F279" s="20">
        <f t="shared" si="11"/>
        <v>3.3489699074074073</v>
      </c>
      <c r="G279" s="34">
        <f t="shared" si="12"/>
        <v>0.99888219479222906</v>
      </c>
    </row>
    <row r="280" spans="1:7">
      <c r="A280" s="20" t="s">
        <v>55</v>
      </c>
      <c r="B280" s="33">
        <v>37490</v>
      </c>
      <c r="C280" s="35">
        <v>0.640625</v>
      </c>
      <c r="D280" s="19">
        <f t="shared" si="10"/>
        <v>22.3125</v>
      </c>
      <c r="E280" s="20">
        <v>-289354.8</v>
      </c>
      <c r="F280" s="20">
        <f t="shared" si="11"/>
        <v>3.349013888888889</v>
      </c>
      <c r="G280" s="34">
        <f t="shared" si="12"/>
        <v>0.99889531295093681</v>
      </c>
    </row>
    <row r="281" spans="1:7">
      <c r="A281" s="20" t="s">
        <v>55</v>
      </c>
      <c r="B281" s="33">
        <v>37536</v>
      </c>
      <c r="C281" s="35">
        <v>0.296875</v>
      </c>
      <c r="D281" s="19">
        <f t="shared" si="10"/>
        <v>22.4375</v>
      </c>
      <c r="E281" s="20">
        <v>-289358.40000000002</v>
      </c>
      <c r="F281" s="20">
        <f t="shared" si="11"/>
        <v>3.3490555555555557</v>
      </c>
      <c r="G281" s="34">
        <f t="shared" si="12"/>
        <v>0.99890774068023869</v>
      </c>
    </row>
    <row r="282" spans="1:7">
      <c r="A282" s="20" t="s">
        <v>55</v>
      </c>
      <c r="B282" s="33">
        <v>37581</v>
      </c>
      <c r="C282" s="35">
        <v>0.953125</v>
      </c>
      <c r="D282" s="19">
        <f t="shared" si="10"/>
        <v>22.5625</v>
      </c>
      <c r="E282" s="20">
        <v>-289362</v>
      </c>
      <c r="F282" s="20">
        <f t="shared" si="11"/>
        <v>3.3490972222222224</v>
      </c>
      <c r="G282" s="34">
        <f t="shared" si="12"/>
        <v>0.99892016840954068</v>
      </c>
    </row>
    <row r="283" spans="1:7">
      <c r="A283" s="20" t="s">
        <v>55</v>
      </c>
      <c r="B283" s="33">
        <v>37627</v>
      </c>
      <c r="C283" s="35">
        <v>0.609375</v>
      </c>
      <c r="D283" s="19">
        <f t="shared" si="10"/>
        <v>22.6875</v>
      </c>
      <c r="E283" s="20">
        <v>-289365.59999999998</v>
      </c>
      <c r="F283" s="20">
        <f t="shared" si="11"/>
        <v>3.3491388888888887</v>
      </c>
      <c r="G283" s="34">
        <f t="shared" si="12"/>
        <v>0.99893259613884255</v>
      </c>
    </row>
    <row r="284" spans="1:7">
      <c r="A284" s="20" t="s">
        <v>55</v>
      </c>
      <c r="B284" s="33">
        <v>37673</v>
      </c>
      <c r="C284" s="35">
        <v>0.265625</v>
      </c>
      <c r="D284" s="19">
        <f t="shared" si="10"/>
        <v>22.8125</v>
      </c>
      <c r="E284" s="20">
        <v>-289369.09999999998</v>
      </c>
      <c r="F284" s="20">
        <f t="shared" si="11"/>
        <v>3.3491793981481477</v>
      </c>
      <c r="G284" s="34">
        <f t="shared" si="12"/>
        <v>0.99894467865344161</v>
      </c>
    </row>
    <row r="285" spans="1:7">
      <c r="A285" s="20" t="s">
        <v>55</v>
      </c>
      <c r="B285" s="33">
        <v>37718</v>
      </c>
      <c r="C285" s="35">
        <v>0.921875</v>
      </c>
      <c r="D285" s="19">
        <f t="shared" si="10"/>
        <v>22.9375</v>
      </c>
      <c r="E285" s="20">
        <v>-289372.59999999998</v>
      </c>
      <c r="F285" s="20">
        <f t="shared" si="11"/>
        <v>3.3492199074074072</v>
      </c>
      <c r="G285" s="34">
        <f t="shared" si="12"/>
        <v>0.99895676116804077</v>
      </c>
    </row>
    <row r="286" spans="1:7">
      <c r="A286" s="20" t="s">
        <v>55</v>
      </c>
      <c r="B286" s="33">
        <v>37764</v>
      </c>
      <c r="C286" s="35">
        <v>0.578125</v>
      </c>
      <c r="D286" s="19">
        <f t="shared" si="10"/>
        <v>23.0625</v>
      </c>
      <c r="E286" s="20">
        <v>-289376.09999999998</v>
      </c>
      <c r="F286" s="20">
        <f t="shared" si="11"/>
        <v>3.3492604166666662</v>
      </c>
      <c r="G286" s="34">
        <f t="shared" si="12"/>
        <v>0.99896884368263983</v>
      </c>
    </row>
    <row r="287" spans="1:7">
      <c r="A287" s="20" t="s">
        <v>55</v>
      </c>
      <c r="B287" s="33">
        <v>37810</v>
      </c>
      <c r="C287" s="35">
        <v>0.234375</v>
      </c>
      <c r="D287" s="19">
        <f t="shared" si="10"/>
        <v>23.1875</v>
      </c>
      <c r="E287" s="20">
        <v>-289379.5</v>
      </c>
      <c r="F287" s="20">
        <f t="shared" si="11"/>
        <v>3.3492997685185184</v>
      </c>
      <c r="G287" s="34">
        <f t="shared" si="12"/>
        <v>0.99898058098253628</v>
      </c>
    </row>
    <row r="288" spans="1:7">
      <c r="A288" s="20" t="s">
        <v>55</v>
      </c>
      <c r="B288" s="33">
        <v>37855</v>
      </c>
      <c r="C288" s="35">
        <v>0.890625</v>
      </c>
      <c r="D288" s="19">
        <f t="shared" si="10"/>
        <v>23.3125</v>
      </c>
      <c r="E288" s="20">
        <v>-289382.7</v>
      </c>
      <c r="F288" s="20">
        <f t="shared" si="11"/>
        <v>3.3493368055555557</v>
      </c>
      <c r="G288" s="34">
        <f t="shared" si="12"/>
        <v>0.99899162785302698</v>
      </c>
    </row>
    <row r="289" spans="1:7">
      <c r="A289" s="20" t="s">
        <v>55</v>
      </c>
      <c r="B289" s="33">
        <v>37901</v>
      </c>
      <c r="C289" s="35">
        <v>0.546875</v>
      </c>
      <c r="D289" s="19">
        <f t="shared" si="10"/>
        <v>23.4375</v>
      </c>
      <c r="E289" s="20">
        <v>-289385.90000000002</v>
      </c>
      <c r="F289" s="20">
        <f t="shared" si="11"/>
        <v>3.349373842592593</v>
      </c>
      <c r="G289" s="34">
        <f t="shared" si="12"/>
        <v>0.99900267472351767</v>
      </c>
    </row>
    <row r="290" spans="1:7">
      <c r="A290" s="20" t="s">
        <v>55</v>
      </c>
      <c r="B290" s="33">
        <v>37947</v>
      </c>
      <c r="C290" s="35">
        <v>0.203125</v>
      </c>
      <c r="D290" s="19">
        <f t="shared" si="10"/>
        <v>23.5625</v>
      </c>
      <c r="E290" s="20">
        <v>-289389.09999999998</v>
      </c>
      <c r="F290" s="20">
        <f t="shared" si="11"/>
        <v>3.3494108796296294</v>
      </c>
      <c r="G290" s="34">
        <f t="shared" si="12"/>
        <v>0.99901372159400814</v>
      </c>
    </row>
    <row r="291" spans="1:7">
      <c r="A291" s="20" t="s">
        <v>55</v>
      </c>
      <c r="B291" s="33">
        <v>37992</v>
      </c>
      <c r="C291" s="35">
        <v>0.859375</v>
      </c>
      <c r="D291" s="19">
        <f t="shared" si="10"/>
        <v>23.6875</v>
      </c>
      <c r="E291" s="20">
        <v>-289392.2</v>
      </c>
      <c r="F291" s="20">
        <f t="shared" si="11"/>
        <v>3.3494467592592594</v>
      </c>
      <c r="G291" s="34">
        <f t="shared" si="12"/>
        <v>0.99902442324979601</v>
      </c>
    </row>
    <row r="292" spans="1:7">
      <c r="A292" s="20" t="s">
        <v>55</v>
      </c>
      <c r="B292" s="33">
        <v>38038</v>
      </c>
      <c r="C292" s="35">
        <v>0.515625</v>
      </c>
      <c r="D292" s="19">
        <f t="shared" si="10"/>
        <v>23.8125</v>
      </c>
      <c r="E292" s="20">
        <v>-289395.40000000002</v>
      </c>
      <c r="F292" s="20">
        <f t="shared" si="11"/>
        <v>3.3494837962962967</v>
      </c>
      <c r="G292" s="34">
        <f t="shared" si="12"/>
        <v>0.99903547012028671</v>
      </c>
    </row>
    <row r="293" spans="1:7">
      <c r="A293" s="20" t="s">
        <v>55</v>
      </c>
      <c r="B293" s="33">
        <v>38084</v>
      </c>
      <c r="C293" s="35">
        <v>0.171875</v>
      </c>
      <c r="D293" s="19">
        <f t="shared" si="10"/>
        <v>23.9375</v>
      </c>
      <c r="E293" s="20">
        <v>-289398.40000000002</v>
      </c>
      <c r="F293" s="20">
        <f t="shared" si="11"/>
        <v>3.349518518518519</v>
      </c>
      <c r="G293" s="34">
        <f t="shared" si="12"/>
        <v>0.99904582656137175</v>
      </c>
    </row>
    <row r="294" spans="1:7">
      <c r="A294" s="20" t="s">
        <v>55</v>
      </c>
      <c r="B294" s="33">
        <v>38129</v>
      </c>
      <c r="C294" s="35">
        <v>0.828125</v>
      </c>
      <c r="D294" s="19">
        <f t="shared" ref="D294:D301" si="13">((B294+C294)-$D$100)/365.25</f>
        <v>24.0625</v>
      </c>
      <c r="E294" s="20">
        <v>-289401.5</v>
      </c>
      <c r="F294" s="20">
        <f t="shared" si="11"/>
        <v>3.3495543981481481</v>
      </c>
      <c r="G294" s="34">
        <f t="shared" si="12"/>
        <v>0.9990565282171594</v>
      </c>
    </row>
    <row r="295" spans="1:7">
      <c r="A295" s="20" t="s">
        <v>55</v>
      </c>
      <c r="B295" s="33">
        <v>38175</v>
      </c>
      <c r="C295" s="35">
        <v>0.484375</v>
      </c>
      <c r="D295" s="19">
        <f t="shared" si="13"/>
        <v>24.1875</v>
      </c>
      <c r="E295" s="20">
        <v>-289404.40000000002</v>
      </c>
      <c r="F295" s="20">
        <f t="shared" ref="F295:F301" si="14">-E295/86400</f>
        <v>3.3495879629629632</v>
      </c>
      <c r="G295" s="34">
        <f t="shared" ref="G295:G301" si="15">F295/$C$53</f>
        <v>0.99906653944354162</v>
      </c>
    </row>
    <row r="296" spans="1:7">
      <c r="A296" s="20" t="s">
        <v>55</v>
      </c>
      <c r="B296" s="33">
        <v>38221</v>
      </c>
      <c r="C296" s="35">
        <v>0.140625</v>
      </c>
      <c r="D296" s="19">
        <f t="shared" si="13"/>
        <v>24.3125</v>
      </c>
      <c r="E296" s="20">
        <v>-289407.3</v>
      </c>
      <c r="F296" s="20">
        <f t="shared" si="14"/>
        <v>3.3496215277777774</v>
      </c>
      <c r="G296" s="34">
        <f t="shared" si="15"/>
        <v>0.99907655066992362</v>
      </c>
    </row>
    <row r="297" spans="1:7">
      <c r="A297" s="20" t="s">
        <v>55</v>
      </c>
      <c r="B297" s="33">
        <v>38266</v>
      </c>
      <c r="C297" s="35">
        <v>0.796875</v>
      </c>
      <c r="D297" s="19">
        <f t="shared" si="13"/>
        <v>24.4375</v>
      </c>
      <c r="E297" s="20">
        <v>-289410.2</v>
      </c>
      <c r="F297" s="20">
        <f t="shared" si="14"/>
        <v>3.3496550925925925</v>
      </c>
      <c r="G297" s="34">
        <f t="shared" si="15"/>
        <v>0.99908656189630585</v>
      </c>
    </row>
    <row r="298" spans="1:7">
      <c r="A298" s="20" t="s">
        <v>55</v>
      </c>
      <c r="B298" s="33">
        <v>38312</v>
      </c>
      <c r="C298" s="35">
        <v>0.453125</v>
      </c>
      <c r="D298" s="19">
        <f t="shared" si="13"/>
        <v>24.5625</v>
      </c>
      <c r="E298" s="20">
        <v>-289413</v>
      </c>
      <c r="F298" s="20">
        <f t="shared" si="14"/>
        <v>3.3496874999999999</v>
      </c>
      <c r="G298" s="34">
        <f t="shared" si="15"/>
        <v>0.99909622790798513</v>
      </c>
    </row>
    <row r="299" spans="1:7">
      <c r="A299" s="20" t="s">
        <v>55</v>
      </c>
      <c r="B299" s="33">
        <v>38358</v>
      </c>
      <c r="C299" s="35">
        <v>0.109375</v>
      </c>
      <c r="D299" s="19">
        <f t="shared" si="13"/>
        <v>24.6875</v>
      </c>
      <c r="E299" s="20">
        <v>-289415.7</v>
      </c>
      <c r="F299" s="20">
        <f t="shared" si="14"/>
        <v>3.3497187500000001</v>
      </c>
      <c r="G299" s="34">
        <f t="shared" si="15"/>
        <v>0.9991055487049616</v>
      </c>
    </row>
    <row r="300" spans="1:7">
      <c r="A300" s="20" t="s">
        <v>55</v>
      </c>
      <c r="B300" s="33">
        <v>38403</v>
      </c>
      <c r="C300" s="35">
        <v>0.765625</v>
      </c>
      <c r="D300" s="19">
        <f t="shared" si="13"/>
        <v>24.8125</v>
      </c>
      <c r="E300" s="20">
        <v>-289418.5</v>
      </c>
      <c r="F300" s="20">
        <f t="shared" si="14"/>
        <v>3.3497511574074075</v>
      </c>
      <c r="G300" s="34">
        <f t="shared" si="15"/>
        <v>0.99911521471664089</v>
      </c>
    </row>
    <row r="301" spans="1:7">
      <c r="A301" s="20" t="s">
        <v>55</v>
      </c>
      <c r="B301" s="33">
        <v>38449</v>
      </c>
      <c r="C301" s="35">
        <v>0.421875</v>
      </c>
      <c r="D301" s="19">
        <f t="shared" si="13"/>
        <v>24.9375</v>
      </c>
      <c r="E301" s="20">
        <v>-289421.2</v>
      </c>
      <c r="F301" s="20">
        <f t="shared" si="14"/>
        <v>3.3497824074074076</v>
      </c>
      <c r="G301" s="34">
        <f t="shared" si="15"/>
        <v>0.99912453551361746</v>
      </c>
    </row>
  </sheetData>
  <mergeCells count="5">
    <mergeCell ref="L2:L5"/>
    <mergeCell ref="M2:T2"/>
    <mergeCell ref="Q3:Q5"/>
    <mergeCell ref="L1:T1"/>
    <mergeCell ref="A31:E3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T301"/>
  <sheetViews>
    <sheetView workbookViewId="0"/>
  </sheetViews>
  <sheetFormatPr defaultRowHeight="15"/>
  <cols>
    <col min="1" max="1" width="11.85546875" style="20" bestFit="1" customWidth="1"/>
    <col min="2" max="2" width="10.7109375" style="20" bestFit="1" customWidth="1"/>
    <col min="3" max="3" width="10" style="20" bestFit="1" customWidth="1"/>
    <col min="4" max="4" width="15.85546875" style="20" bestFit="1" customWidth="1"/>
    <col min="5" max="5" width="12.7109375" style="19" bestFit="1" customWidth="1"/>
    <col min="6" max="16384" width="9.140625" style="20"/>
  </cols>
  <sheetData>
    <row r="1" spans="1:20">
      <c r="A1" s="2">
        <v>22840</v>
      </c>
      <c r="L1" s="65" t="s">
        <v>105</v>
      </c>
      <c r="M1" s="65"/>
      <c r="N1" s="65"/>
      <c r="O1" s="65"/>
      <c r="P1" s="65"/>
      <c r="Q1" s="65"/>
      <c r="R1" s="65"/>
      <c r="S1" s="65"/>
      <c r="T1" s="65"/>
    </row>
    <row r="2" spans="1:20" ht="15" customHeight="1">
      <c r="L2" s="59" t="s">
        <v>9</v>
      </c>
      <c r="M2" s="62" t="s">
        <v>10</v>
      </c>
      <c r="N2" s="63"/>
      <c r="O2" s="63"/>
      <c r="P2" s="63"/>
      <c r="Q2" s="63"/>
      <c r="R2" s="63"/>
      <c r="S2" s="63"/>
      <c r="T2" s="64"/>
    </row>
    <row r="3" spans="1:20" ht="30">
      <c r="L3" s="60"/>
      <c r="M3" s="53" t="s">
        <v>11</v>
      </c>
      <c r="N3" s="53" t="s">
        <v>12</v>
      </c>
      <c r="O3" s="53" t="s">
        <v>13</v>
      </c>
      <c r="P3" s="53" t="s">
        <v>14</v>
      </c>
      <c r="Q3" s="59" t="s">
        <v>15</v>
      </c>
      <c r="R3" s="53" t="s">
        <v>16</v>
      </c>
      <c r="S3" s="53" t="s">
        <v>17</v>
      </c>
      <c r="T3" s="53" t="s">
        <v>18</v>
      </c>
    </row>
    <row r="4" spans="1:20">
      <c r="L4" s="60"/>
      <c r="M4" s="54" t="s">
        <v>19</v>
      </c>
      <c r="N4" s="54" t="s">
        <v>20</v>
      </c>
      <c r="O4" s="54" t="s">
        <v>20</v>
      </c>
      <c r="P4" s="54" t="s">
        <v>20</v>
      </c>
      <c r="Q4" s="60"/>
      <c r="R4" s="54" t="s">
        <v>21</v>
      </c>
      <c r="S4" s="54" t="s">
        <v>22</v>
      </c>
      <c r="T4" s="54" t="s">
        <v>21</v>
      </c>
    </row>
    <row r="5" spans="1:20">
      <c r="L5" s="61"/>
      <c r="M5" s="55" t="s">
        <v>20</v>
      </c>
      <c r="N5" s="55"/>
      <c r="O5" s="55"/>
      <c r="P5" s="55"/>
      <c r="Q5" s="61"/>
      <c r="R5" s="55"/>
      <c r="S5" s="55" t="s">
        <v>23</v>
      </c>
      <c r="T5" s="55"/>
    </row>
    <row r="6" spans="1:20">
      <c r="L6" s="22" t="s">
        <v>24</v>
      </c>
      <c r="M6" s="21">
        <v>0</v>
      </c>
      <c r="N6" s="21">
        <v>0</v>
      </c>
      <c r="O6" s="21">
        <v>0</v>
      </c>
      <c r="P6" s="21">
        <v>0</v>
      </c>
      <c r="Q6" s="21">
        <v>0</v>
      </c>
      <c r="R6" s="21">
        <v>0</v>
      </c>
      <c r="S6" s="21">
        <v>0</v>
      </c>
      <c r="T6" s="21">
        <v>0</v>
      </c>
    </row>
    <row r="7" spans="1:20">
      <c r="L7" s="22" t="s">
        <v>25</v>
      </c>
      <c r="M7" s="21">
        <v>0</v>
      </c>
      <c r="N7" s="21">
        <v>0</v>
      </c>
      <c r="O7" s="21">
        <v>0</v>
      </c>
      <c r="P7" s="21">
        <v>0</v>
      </c>
      <c r="Q7" s="21">
        <v>0</v>
      </c>
      <c r="R7" s="21">
        <v>0</v>
      </c>
      <c r="S7" s="21">
        <v>0</v>
      </c>
      <c r="T7" s="21">
        <v>0</v>
      </c>
    </row>
    <row r="8" spans="1:20">
      <c r="L8" s="22" t="s">
        <v>26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</row>
    <row r="9" spans="1:20">
      <c r="L9" s="22" t="s">
        <v>27</v>
      </c>
      <c r="M9" s="21">
        <v>0</v>
      </c>
      <c r="N9" s="21">
        <v>0</v>
      </c>
      <c r="O9" s="21">
        <v>0</v>
      </c>
      <c r="P9" s="21">
        <v>0</v>
      </c>
      <c r="Q9" s="21">
        <v>0</v>
      </c>
      <c r="R9" s="21">
        <v>0</v>
      </c>
      <c r="S9" s="21">
        <v>0</v>
      </c>
      <c r="T9" s="21">
        <v>0</v>
      </c>
    </row>
    <row r="10" spans="1:20">
      <c r="L10" s="22" t="s">
        <v>28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</row>
    <row r="11" spans="1:20">
      <c r="L11" s="22" t="s">
        <v>29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</row>
    <row r="12" spans="1:20">
      <c r="L12" s="22" t="s">
        <v>30</v>
      </c>
      <c r="M12" s="21">
        <v>-69</v>
      </c>
      <c r="N12" s="21">
        <v>-74</v>
      </c>
      <c r="O12" s="21">
        <v>-59</v>
      </c>
      <c r="P12" s="21">
        <v>-10</v>
      </c>
      <c r="Q12" s="21">
        <v>-20</v>
      </c>
      <c r="R12" s="21">
        <v>95.5</v>
      </c>
      <c r="S12" s="21">
        <v>41.92</v>
      </c>
      <c r="T12" s="21">
        <v>0</v>
      </c>
    </row>
    <row r="13" spans="1:20">
      <c r="L13" s="22" t="s">
        <v>31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</row>
    <row r="14" spans="1:20">
      <c r="L14" s="22" t="s">
        <v>32</v>
      </c>
      <c r="M14" s="21">
        <v>-1376</v>
      </c>
      <c r="N14" s="21">
        <v>-1454</v>
      </c>
      <c r="O14" s="21">
        <v>-1164</v>
      </c>
      <c r="P14" s="21">
        <v>-212</v>
      </c>
      <c r="Q14" s="21">
        <v>-386</v>
      </c>
      <c r="R14" s="21">
        <v>91.5</v>
      </c>
      <c r="S14" s="21">
        <v>42.78</v>
      </c>
      <c r="T14" s="21">
        <v>0</v>
      </c>
    </row>
    <row r="15" spans="1:20">
      <c r="L15" s="22" t="s">
        <v>33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</row>
    <row r="16" spans="1:20">
      <c r="L16" s="8" t="s">
        <v>34</v>
      </c>
      <c r="Q16" s="20">
        <f>SUM(Q6:Q15)</f>
        <v>-406</v>
      </c>
    </row>
    <row r="27" spans="1:9">
      <c r="A27" s="3" t="s">
        <v>0</v>
      </c>
      <c r="B27" s="3"/>
      <c r="C27" s="3" t="s">
        <v>1</v>
      </c>
      <c r="D27" s="3"/>
      <c r="E27" s="9" t="s">
        <v>2</v>
      </c>
      <c r="F27" s="1"/>
      <c r="G27" s="1"/>
      <c r="H27" s="1"/>
      <c r="I27" s="1"/>
    </row>
    <row r="28" spans="1:9">
      <c r="A28" s="4">
        <f>-Q16</f>
        <v>406</v>
      </c>
      <c r="B28" s="4" t="s">
        <v>3</v>
      </c>
      <c r="C28" s="9">
        <v>145908.67189999999</v>
      </c>
      <c r="D28" s="1" t="s">
        <v>4</v>
      </c>
      <c r="E28" s="12">
        <f>C29/A28</f>
        <v>3.0133924804301198</v>
      </c>
      <c r="F28" s="1"/>
      <c r="G28" s="1"/>
      <c r="H28" s="1"/>
      <c r="I28" s="1"/>
    </row>
    <row r="29" spans="1:9">
      <c r="A29" s="1"/>
      <c r="B29" s="1"/>
      <c r="C29" s="10">
        <f>(C28*0.00002295675)*365.25</f>
        <v>1223.4373470546286</v>
      </c>
      <c r="D29" s="1" t="s">
        <v>5</v>
      </c>
      <c r="E29" s="9"/>
      <c r="F29" s="1"/>
      <c r="G29" s="1"/>
      <c r="H29" s="1"/>
      <c r="I29" s="1"/>
    </row>
    <row r="30" spans="1:9">
      <c r="A30" s="1"/>
      <c r="B30" s="1"/>
      <c r="C30" s="70"/>
      <c r="D30" s="1"/>
      <c r="E30" s="9"/>
      <c r="F30" s="1"/>
      <c r="G30" s="1"/>
      <c r="H30" s="1"/>
      <c r="I30" s="1"/>
    </row>
    <row r="31" spans="1:9">
      <c r="A31" s="66" t="s">
        <v>106</v>
      </c>
      <c r="B31" s="66"/>
      <c r="C31" s="66"/>
      <c r="D31" s="66"/>
      <c r="E31" s="66"/>
      <c r="F31" s="1"/>
      <c r="G31" s="5"/>
      <c r="H31" s="3"/>
      <c r="I31" s="3"/>
    </row>
    <row r="32" spans="1:9" s="16" customFormat="1" ht="25.5">
      <c r="A32" s="15" t="s">
        <v>6</v>
      </c>
      <c r="B32" s="15" t="s">
        <v>7</v>
      </c>
      <c r="C32" s="15" t="s">
        <v>8</v>
      </c>
      <c r="D32" s="15" t="s">
        <v>5</v>
      </c>
      <c r="E32" s="36" t="s">
        <v>90</v>
      </c>
      <c r="F32" s="15"/>
      <c r="G32" s="15"/>
      <c r="H32" s="15"/>
      <c r="I32" s="15"/>
    </row>
    <row r="33" spans="1:9">
      <c r="A33" s="20" t="s">
        <v>35</v>
      </c>
      <c r="B33" s="20">
        <v>-65.700890000000001</v>
      </c>
      <c r="C33" s="12">
        <f>-B33/86400</f>
        <v>7.6042696759259256E-4</v>
      </c>
      <c r="D33" s="10">
        <f>-(B33*0.00002295675)*365.25</f>
        <v>0.55089887060186438</v>
      </c>
      <c r="E33" s="37">
        <f t="shared" ref="E33:E52" si="0">$A$28/C33</f>
        <v>533910.57564060402</v>
      </c>
      <c r="F33" s="6"/>
      <c r="G33" s="7"/>
      <c r="H33" s="7"/>
      <c r="I33" s="7"/>
    </row>
    <row r="34" spans="1:9">
      <c r="A34" s="20" t="s">
        <v>36</v>
      </c>
      <c r="B34" s="20">
        <v>-11.58582</v>
      </c>
      <c r="C34" s="12">
        <f t="shared" ref="C34:C86" si="1">-B34/86400</f>
        <v>1.340951388888889E-4</v>
      </c>
      <c r="D34" s="10">
        <f t="shared" ref="D34:D86" si="2">-(B34*0.00002295675)*365.25</f>
        <v>9.7146555442346252E-2</v>
      </c>
      <c r="E34" s="37">
        <f t="shared" si="0"/>
        <v>3027701.1035904232</v>
      </c>
      <c r="F34" s="6"/>
      <c r="G34" s="7"/>
      <c r="H34" s="7"/>
      <c r="I34" s="7"/>
    </row>
    <row r="35" spans="1:9">
      <c r="A35" s="20" t="s">
        <v>37</v>
      </c>
      <c r="B35" s="20">
        <v>-30.209679999999999</v>
      </c>
      <c r="C35" s="12">
        <f t="shared" si="1"/>
        <v>3.4964907407407408E-4</v>
      </c>
      <c r="D35" s="10">
        <f t="shared" si="2"/>
        <v>0.25330674505693501</v>
      </c>
      <c r="E35" s="37">
        <f t="shared" si="0"/>
        <v>1161164.2360991577</v>
      </c>
      <c r="F35" s="6"/>
      <c r="G35" s="7"/>
      <c r="H35" s="7"/>
      <c r="I35" s="7"/>
    </row>
    <row r="36" spans="1:9">
      <c r="A36" s="20" t="s">
        <v>38</v>
      </c>
      <c r="B36" s="20">
        <v>-29.19145</v>
      </c>
      <c r="C36" s="12">
        <f t="shared" si="1"/>
        <v>3.3786400462962964E-4</v>
      </c>
      <c r="D36" s="10">
        <f t="shared" si="2"/>
        <v>0.24476893442738437</v>
      </c>
      <c r="E36" s="37">
        <f t="shared" si="0"/>
        <v>1201666.9264459284</v>
      </c>
      <c r="F36" s="6"/>
      <c r="G36" s="7"/>
      <c r="H36" s="7"/>
      <c r="I36" s="7"/>
    </row>
    <row r="37" spans="1:9">
      <c r="A37" s="20" t="s">
        <v>39</v>
      </c>
      <c r="B37" s="20">
        <v>-5.5276449999999997</v>
      </c>
      <c r="C37" s="12">
        <f t="shared" si="1"/>
        <v>6.3977372685185177E-5</v>
      </c>
      <c r="D37" s="10">
        <f t="shared" si="2"/>
        <v>4.6349043180207182E-2</v>
      </c>
      <c r="E37" s="37">
        <f t="shared" si="0"/>
        <v>6345993.6374351112</v>
      </c>
      <c r="F37" s="6"/>
      <c r="G37" s="7"/>
      <c r="H37" s="7"/>
      <c r="I37" s="7"/>
    </row>
    <row r="38" spans="1:9">
      <c r="A38" s="20" t="s">
        <v>40</v>
      </c>
      <c r="B38" s="20">
        <v>-121.66759999999999</v>
      </c>
      <c r="C38" s="12">
        <f t="shared" si="1"/>
        <v>1.4081898148148148E-3</v>
      </c>
      <c r="D38" s="10">
        <f t="shared" si="2"/>
        <v>1.0201771000185751</v>
      </c>
      <c r="E38" s="37">
        <f t="shared" si="0"/>
        <v>288313.40471908706</v>
      </c>
      <c r="F38" s="1"/>
      <c r="G38" s="1"/>
      <c r="H38" s="1"/>
      <c r="I38" s="1"/>
    </row>
    <row r="39" spans="1:9">
      <c r="A39" s="20" t="s">
        <v>41</v>
      </c>
      <c r="B39" s="20">
        <v>-0.54678539999999998</v>
      </c>
      <c r="C39" s="19">
        <f t="shared" si="1"/>
        <v>6.3285347222222216E-6</v>
      </c>
      <c r="D39" s="10">
        <f t="shared" si="2"/>
        <v>4.5847698459121119E-3</v>
      </c>
      <c r="E39" s="37">
        <f t="shared" si="0"/>
        <v>64153870.970219769</v>
      </c>
      <c r="F39" s="1"/>
      <c r="G39" s="1"/>
      <c r="H39" s="1"/>
      <c r="I39" s="1"/>
    </row>
    <row r="40" spans="1:9">
      <c r="A40" s="20" t="s">
        <v>42</v>
      </c>
      <c r="B40" s="20">
        <v>-188.33410000000001</v>
      </c>
      <c r="C40" s="12">
        <f t="shared" si="1"/>
        <v>2.179792824074074E-3</v>
      </c>
      <c r="D40" s="10">
        <f t="shared" si="2"/>
        <v>1.5791725650264188</v>
      </c>
      <c r="E40" s="37">
        <f t="shared" si="0"/>
        <v>186256.23293922874</v>
      </c>
      <c r="F40" s="1"/>
      <c r="G40" s="1"/>
      <c r="H40" s="1"/>
      <c r="I40" s="1"/>
    </row>
    <row r="41" spans="1:9">
      <c r="A41" s="20" t="s">
        <v>43</v>
      </c>
      <c r="B41" s="20">
        <v>-458.35399999999998</v>
      </c>
      <c r="C41" s="12">
        <f t="shared" si="1"/>
        <v>5.3050231481481481E-3</v>
      </c>
      <c r="D41" s="10">
        <f t="shared" si="2"/>
        <v>3.8432767187148751</v>
      </c>
      <c r="E41" s="37">
        <f t="shared" si="0"/>
        <v>76531.240045903382</v>
      </c>
      <c r="F41" s="1"/>
      <c r="G41" s="1"/>
      <c r="H41" s="1"/>
      <c r="I41" s="1"/>
    </row>
    <row r="42" spans="1:9">
      <c r="A42" s="20" t="s">
        <v>44</v>
      </c>
      <c r="B42" s="20">
        <v>-61.263559999999998</v>
      </c>
      <c r="C42" s="12">
        <f t="shared" si="1"/>
        <v>7.0906898148148146E-4</v>
      </c>
      <c r="D42" s="10">
        <f t="shared" si="2"/>
        <v>0.51369206738370743</v>
      </c>
      <c r="E42" s="37">
        <f t="shared" si="0"/>
        <v>572581.80882730288</v>
      </c>
      <c r="F42" s="1"/>
      <c r="G42" s="1"/>
      <c r="H42" s="1"/>
      <c r="I42" s="1"/>
    </row>
    <row r="43" spans="1:9">
      <c r="A43" s="20" t="s">
        <v>45</v>
      </c>
      <c r="B43" s="20">
        <v>-109.5979</v>
      </c>
      <c r="C43" s="12">
        <f t="shared" si="1"/>
        <v>1.2684942129629628E-3</v>
      </c>
      <c r="D43" s="10">
        <f t="shared" si="2"/>
        <v>0.9189732335488312</v>
      </c>
      <c r="E43" s="37">
        <f t="shared" si="0"/>
        <v>320064.52678381617</v>
      </c>
      <c r="F43" s="1"/>
      <c r="G43" s="1"/>
      <c r="H43" s="1"/>
      <c r="I43" s="1"/>
    </row>
    <row r="44" spans="1:9">
      <c r="A44" s="20" t="s">
        <v>46</v>
      </c>
      <c r="B44" s="20">
        <v>-18312.169999999998</v>
      </c>
      <c r="C44" s="12">
        <f t="shared" si="1"/>
        <v>0.21194641203703701</v>
      </c>
      <c r="D44" s="10">
        <f t="shared" si="2"/>
        <v>153.54668363349936</v>
      </c>
      <c r="E44" s="37">
        <f t="shared" si="0"/>
        <v>1915.5785469444638</v>
      </c>
      <c r="F44" s="1"/>
      <c r="G44" s="1"/>
      <c r="H44" s="1"/>
      <c r="I44" s="1"/>
    </row>
    <row r="45" spans="1:9">
      <c r="A45" s="20" t="s">
        <v>47</v>
      </c>
      <c r="B45" s="20">
        <v>-79.168480000000002</v>
      </c>
      <c r="C45" s="12">
        <f t="shared" si="1"/>
        <v>9.1630185185185187E-4</v>
      </c>
      <c r="D45" s="10">
        <f t="shared" si="2"/>
        <v>0.66382397893341005</v>
      </c>
      <c r="E45" s="37">
        <f t="shared" si="0"/>
        <v>443085.4299589938</v>
      </c>
    </row>
    <row r="46" spans="1:9">
      <c r="A46" s="20" t="s">
        <v>48</v>
      </c>
      <c r="B46" s="20">
        <v>-34.908569999999997</v>
      </c>
      <c r="C46" s="12">
        <f t="shared" si="1"/>
        <v>4.0403437499999997E-4</v>
      </c>
      <c r="D46" s="10">
        <f t="shared" si="2"/>
        <v>0.29270671656542435</v>
      </c>
      <c r="E46" s="37">
        <f t="shared" si="0"/>
        <v>1004864.9944698394</v>
      </c>
    </row>
    <row r="47" spans="1:9">
      <c r="A47" s="20" t="s">
        <v>49</v>
      </c>
      <c r="B47" s="20">
        <v>-569.61770000000001</v>
      </c>
      <c r="C47" s="12">
        <f t="shared" si="1"/>
        <v>6.592797453703704E-3</v>
      </c>
      <c r="D47" s="10">
        <f t="shared" si="2"/>
        <v>4.7762176068669939</v>
      </c>
      <c r="E47" s="37">
        <f t="shared" si="0"/>
        <v>61582.356025804671</v>
      </c>
    </row>
    <row r="48" spans="1:9">
      <c r="A48" s="20" t="s">
        <v>50</v>
      </c>
      <c r="B48" s="20">
        <v>-3793.5549999999998</v>
      </c>
      <c r="C48" s="12">
        <f t="shared" si="1"/>
        <v>4.3906886574074072E-2</v>
      </c>
      <c r="D48" s="10">
        <f t="shared" si="2"/>
        <v>31.808780140817813</v>
      </c>
      <c r="E48" s="37">
        <f t="shared" si="0"/>
        <v>9246.8410237890312</v>
      </c>
    </row>
    <row r="49" spans="1:5">
      <c r="A49" s="20" t="s">
        <v>51</v>
      </c>
      <c r="B49" s="20">
        <v>-49.391910000000003</v>
      </c>
      <c r="C49" s="12">
        <f t="shared" si="1"/>
        <v>5.7166562500000006E-4</v>
      </c>
      <c r="D49" s="10">
        <f t="shared" si="2"/>
        <v>0.41414884084323567</v>
      </c>
      <c r="E49" s="37">
        <f t="shared" si="0"/>
        <v>710205.37573865836</v>
      </c>
    </row>
    <row r="50" spans="1:5">
      <c r="A50" s="20" t="s">
        <v>52</v>
      </c>
      <c r="B50" s="20">
        <v>-411.3571</v>
      </c>
      <c r="C50" s="12">
        <f t="shared" si="1"/>
        <v>4.7610775462962962E-3</v>
      </c>
      <c r="D50" s="10">
        <f t="shared" si="2"/>
        <v>3.4492099240064813</v>
      </c>
      <c r="E50" s="37">
        <f t="shared" si="0"/>
        <v>85274.813537921189</v>
      </c>
    </row>
    <row r="51" spans="1:5">
      <c r="A51" s="20" t="s">
        <v>53</v>
      </c>
      <c r="B51" s="20">
        <v>-8657.3109999999997</v>
      </c>
      <c r="C51" s="12">
        <f t="shared" si="1"/>
        <v>0.1002003587962963</v>
      </c>
      <c r="D51" s="10">
        <f t="shared" si="2"/>
        <v>72.591145300301065</v>
      </c>
      <c r="E51" s="37">
        <f t="shared" si="0"/>
        <v>4051.8816986013326</v>
      </c>
    </row>
    <row r="52" spans="1:5">
      <c r="A52" s="20" t="s">
        <v>54</v>
      </c>
      <c r="B52" s="20">
        <v>-1169.893</v>
      </c>
      <c r="C52" s="12">
        <f t="shared" si="1"/>
        <v>1.3540428240740742E-2</v>
      </c>
      <c r="D52" s="10">
        <f t="shared" si="2"/>
        <v>9.8094977469106883</v>
      </c>
      <c r="E52" s="37">
        <f t="shared" si="0"/>
        <v>29984.280613697149</v>
      </c>
    </row>
    <row r="53" spans="1:5">
      <c r="A53" s="20" t="s">
        <v>55</v>
      </c>
      <c r="B53" s="20">
        <v>-16791.34</v>
      </c>
      <c r="C53" s="13">
        <f t="shared" si="1"/>
        <v>0.19434421296296298</v>
      </c>
      <c r="D53" s="14">
        <f t="shared" si="2"/>
        <v>140.79459565756125</v>
      </c>
      <c r="E53" s="38">
        <f>$A$28/C53</f>
        <v>2089.0768693862428</v>
      </c>
    </row>
    <row r="54" spans="1:5">
      <c r="A54" s="20" t="s">
        <v>56</v>
      </c>
      <c r="B54" s="20">
        <v>-14895.56</v>
      </c>
      <c r="C54" s="12">
        <f t="shared" si="1"/>
        <v>0.1724023148148148</v>
      </c>
      <c r="D54" s="10">
        <f t="shared" si="2"/>
        <v>124.89856957770749</v>
      </c>
      <c r="E54" s="39">
        <f t="shared" ref="E54:E86" si="3">$A$28/C54</f>
        <v>2354.9567790670512</v>
      </c>
    </row>
    <row r="55" spans="1:5">
      <c r="A55" s="20" t="s">
        <v>57</v>
      </c>
      <c r="B55" s="20">
        <v>-33176.31</v>
      </c>
      <c r="C55" s="12">
        <f t="shared" si="1"/>
        <v>0.38398506944444444</v>
      </c>
      <c r="D55" s="10">
        <f t="shared" si="2"/>
        <v>278.18179798991059</v>
      </c>
      <c r="E55" s="39">
        <f t="shared" si="3"/>
        <v>1057.3327775150401</v>
      </c>
    </row>
    <row r="56" spans="1:5">
      <c r="A56" s="20" t="s">
        <v>58</v>
      </c>
      <c r="B56" s="20">
        <v>-0.55489029999999995</v>
      </c>
      <c r="C56" s="19">
        <f t="shared" si="1"/>
        <v>6.4223414351851842E-6</v>
      </c>
      <c r="D56" s="10">
        <f t="shared" si="2"/>
        <v>4.6527290509752557E-3</v>
      </c>
      <c r="E56" s="39">
        <f t="shared" si="3"/>
        <v>63216819.61281357</v>
      </c>
    </row>
    <row r="57" spans="1:5">
      <c r="A57" s="20" t="s">
        <v>59</v>
      </c>
      <c r="B57" s="20">
        <v>-11.543850000000001</v>
      </c>
      <c r="C57" s="12">
        <f t="shared" si="1"/>
        <v>1.3360937500000002E-4</v>
      </c>
      <c r="D57" s="10">
        <f t="shared" si="2"/>
        <v>9.6794638967559382E-2</v>
      </c>
      <c r="E57" s="39">
        <f t="shared" si="3"/>
        <v>3038708.9229329899</v>
      </c>
    </row>
    <row r="58" spans="1:5">
      <c r="A58" s="20" t="s">
        <v>60</v>
      </c>
      <c r="B58" s="20">
        <v>-4657.268</v>
      </c>
      <c r="C58" s="12">
        <f t="shared" si="1"/>
        <v>5.3903564814814814E-2</v>
      </c>
      <c r="D58" s="10">
        <f t="shared" si="2"/>
        <v>39.050972997324749</v>
      </c>
      <c r="E58" s="39">
        <f t="shared" si="3"/>
        <v>7531.9693863440971</v>
      </c>
    </row>
    <row r="59" spans="1:5">
      <c r="A59" s="20" t="s">
        <v>61</v>
      </c>
      <c r="B59" s="20">
        <v>-31.991119999999999</v>
      </c>
      <c r="C59" s="12">
        <f t="shared" si="1"/>
        <v>3.7026759259259259E-4</v>
      </c>
      <c r="D59" s="10">
        <f t="shared" si="2"/>
        <v>0.26824403561791499</v>
      </c>
      <c r="E59" s="39">
        <f t="shared" si="3"/>
        <v>1096504.2799376827</v>
      </c>
    </row>
    <row r="60" spans="1:5">
      <c r="A60" s="20" t="s">
        <v>62</v>
      </c>
      <c r="B60" s="20">
        <v>-13789.16</v>
      </c>
      <c r="C60" s="12">
        <f t="shared" si="1"/>
        <v>0.15959675925925926</v>
      </c>
      <c r="D60" s="10">
        <f t="shared" si="2"/>
        <v>115.62145764765751</v>
      </c>
      <c r="E60" s="39">
        <f t="shared" si="3"/>
        <v>2543.9113042418826</v>
      </c>
    </row>
    <row r="61" spans="1:5">
      <c r="A61" s="20" t="s">
        <v>63</v>
      </c>
      <c r="B61" s="20">
        <v>-894.79520000000002</v>
      </c>
      <c r="C61" s="12">
        <f t="shared" si="1"/>
        <v>1.0356425925925927E-2</v>
      </c>
      <c r="D61" s="10">
        <f t="shared" si="2"/>
        <v>7.5028156407009003</v>
      </c>
      <c r="E61" s="39">
        <f t="shared" si="3"/>
        <v>39202.713648888588</v>
      </c>
    </row>
    <row r="62" spans="1:5">
      <c r="A62" s="20" t="s">
        <v>64</v>
      </c>
      <c r="B62" s="20">
        <v>-122.3027</v>
      </c>
      <c r="C62" s="12">
        <f t="shared" si="1"/>
        <v>1.4155405092592592E-3</v>
      </c>
      <c r="D62" s="10">
        <f t="shared" si="2"/>
        <v>1.0255023836291812</v>
      </c>
      <c r="E62" s="39">
        <f t="shared" si="3"/>
        <v>286816.2354551453</v>
      </c>
    </row>
    <row r="63" spans="1:5">
      <c r="A63" s="20" t="s">
        <v>65</v>
      </c>
      <c r="B63" s="20">
        <v>-317.28710000000001</v>
      </c>
      <c r="C63" s="12">
        <f t="shared" si="1"/>
        <v>3.6723043981481481E-3</v>
      </c>
      <c r="D63" s="10">
        <f t="shared" si="2"/>
        <v>2.6604374011758565</v>
      </c>
      <c r="E63" s="39">
        <f t="shared" si="3"/>
        <v>110557.28392361366</v>
      </c>
    </row>
    <row r="64" spans="1:5">
      <c r="A64" s="20" t="s">
        <v>66</v>
      </c>
      <c r="B64" s="20">
        <v>-336.5197</v>
      </c>
      <c r="C64" s="12">
        <f t="shared" si="1"/>
        <v>3.8949039351851853E-3</v>
      </c>
      <c r="D64" s="10">
        <f t="shared" si="2"/>
        <v>2.8217018470416186</v>
      </c>
      <c r="E64" s="39">
        <f t="shared" si="3"/>
        <v>104238.77116257978</v>
      </c>
    </row>
    <row r="65" spans="1:5">
      <c r="A65" s="20" t="s">
        <v>67</v>
      </c>
      <c r="B65" s="20">
        <v>-6085.3320000000003</v>
      </c>
      <c r="C65" s="12">
        <f t="shared" si="1"/>
        <v>7.043208333333334E-2</v>
      </c>
      <c r="D65" s="10">
        <f t="shared" si="2"/>
        <v>51.025222429062758</v>
      </c>
      <c r="E65" s="39">
        <f t="shared" si="3"/>
        <v>5764.4184409330501</v>
      </c>
    </row>
    <row r="66" spans="1:5">
      <c r="A66" s="20" t="s">
        <v>68</v>
      </c>
      <c r="B66" s="11">
        <v>-5.9381686000000003E-2</v>
      </c>
      <c r="C66" s="19">
        <f t="shared" si="1"/>
        <v>6.8728803240740746E-7</v>
      </c>
      <c r="D66" s="10">
        <f t="shared" si="2"/>
        <v>4.9791264245940261E-4</v>
      </c>
      <c r="E66" s="39">
        <f t="shared" si="3"/>
        <v>590727585.60610759</v>
      </c>
    </row>
    <row r="67" spans="1:5">
      <c r="A67" s="20" t="s">
        <v>69</v>
      </c>
      <c r="B67" s="20">
        <v>-0.2200009</v>
      </c>
      <c r="C67" s="19">
        <f t="shared" si="1"/>
        <v>2.5463067129629628E-6</v>
      </c>
      <c r="D67" s="10">
        <f t="shared" si="2"/>
        <v>1.8446971927076436E-3</v>
      </c>
      <c r="E67" s="39">
        <f t="shared" si="3"/>
        <v>159446620.44564363</v>
      </c>
    </row>
    <row r="68" spans="1:5">
      <c r="A68" s="20" t="s">
        <v>70</v>
      </c>
      <c r="B68" s="20">
        <v>-4521.6109999999999</v>
      </c>
      <c r="C68" s="12">
        <f t="shared" si="1"/>
        <v>5.2333460648148145E-2</v>
      </c>
      <c r="D68" s="10">
        <f t="shared" si="2"/>
        <v>37.913495436682311</v>
      </c>
      <c r="E68" s="39">
        <f t="shared" si="3"/>
        <v>7757.9429101707337</v>
      </c>
    </row>
    <row r="69" spans="1:5">
      <c r="A69" s="20" t="s">
        <v>71</v>
      </c>
      <c r="B69" s="20">
        <v>-5098.5950000000003</v>
      </c>
      <c r="C69" s="12">
        <f t="shared" si="1"/>
        <v>5.9011516203703707E-2</v>
      </c>
      <c r="D69" s="10">
        <f t="shared" si="2"/>
        <v>42.751479122372814</v>
      </c>
      <c r="E69" s="39">
        <f t="shared" si="3"/>
        <v>6880.0130231956055</v>
      </c>
    </row>
    <row r="70" spans="1:5">
      <c r="A70" s="20" t="s">
        <v>72</v>
      </c>
      <c r="B70" s="20">
        <v>-4.976197</v>
      </c>
      <c r="C70" s="12">
        <f t="shared" si="1"/>
        <v>5.7594872685185188E-5</v>
      </c>
      <c r="D70" s="10">
        <f t="shared" si="2"/>
        <v>4.1725177652728686E-2</v>
      </c>
      <c r="E70" s="39">
        <f t="shared" si="3"/>
        <v>7049238.6053044116</v>
      </c>
    </row>
    <row r="71" spans="1:5">
      <c r="A71" s="20" t="s">
        <v>73</v>
      </c>
      <c r="B71" s="20">
        <v>-1.4999020000000001</v>
      </c>
      <c r="C71" s="12">
        <f t="shared" si="1"/>
        <v>1.7359976851851854E-5</v>
      </c>
      <c r="D71" s="10">
        <f t="shared" si="2"/>
        <v>1.2576607680862125E-2</v>
      </c>
      <c r="E71" s="39">
        <f t="shared" si="3"/>
        <v>23387127.959026653</v>
      </c>
    </row>
    <row r="72" spans="1:5">
      <c r="A72" s="20" t="s">
        <v>74</v>
      </c>
      <c r="B72" s="20">
        <v>-10.010680000000001</v>
      </c>
      <c r="C72" s="12">
        <f t="shared" si="1"/>
        <v>1.1586435185185185E-4</v>
      </c>
      <c r="D72" s="10">
        <f t="shared" si="2"/>
        <v>8.3939080672372504E-2</v>
      </c>
      <c r="E72" s="39">
        <f t="shared" si="3"/>
        <v>3504097.6237378479</v>
      </c>
    </row>
    <row r="73" spans="1:5">
      <c r="A73" s="20" t="s">
        <v>75</v>
      </c>
      <c r="B73" s="11">
        <v>-6.9684245000000006E-2</v>
      </c>
      <c r="C73" s="19">
        <f t="shared" si="1"/>
        <v>8.0653061342592597E-7</v>
      </c>
      <c r="D73" s="10">
        <f t="shared" si="2"/>
        <v>5.8429911481021975E-4</v>
      </c>
      <c r="E73" s="39">
        <f t="shared" si="3"/>
        <v>503390687.52197856</v>
      </c>
    </row>
    <row r="74" spans="1:5">
      <c r="A74" s="20" t="s">
        <v>76</v>
      </c>
      <c r="B74" s="20">
        <v>-1.6743159999999999</v>
      </c>
      <c r="C74" s="12">
        <f t="shared" si="1"/>
        <v>1.9378657407407405E-5</v>
      </c>
      <c r="D74" s="10">
        <f t="shared" si="2"/>
        <v>1.403906086250325E-2</v>
      </c>
      <c r="E74" s="39">
        <f t="shared" si="3"/>
        <v>20950883.823603194</v>
      </c>
    </row>
    <row r="75" spans="1:5">
      <c r="A75" s="20" t="s">
        <v>77</v>
      </c>
      <c r="B75" s="20">
        <v>-10.779059999999999</v>
      </c>
      <c r="C75" s="12">
        <f t="shared" si="1"/>
        <v>1.2475763888888889E-4</v>
      </c>
      <c r="D75" s="10">
        <f t="shared" si="2"/>
        <v>9.0381910810488755E-2</v>
      </c>
      <c r="E75" s="39">
        <f t="shared" si="3"/>
        <v>3254309.7450055941</v>
      </c>
    </row>
    <row r="76" spans="1:5">
      <c r="A76" s="20" t="s">
        <v>78</v>
      </c>
      <c r="B76" s="20">
        <v>-2.293666</v>
      </c>
      <c r="C76" s="12">
        <f t="shared" si="1"/>
        <v>2.6547060185185186E-5</v>
      </c>
      <c r="D76" s="10">
        <f t="shared" si="2"/>
        <v>1.9232281464343876E-2</v>
      </c>
      <c r="E76" s="39">
        <f t="shared" si="3"/>
        <v>15293595.492979361</v>
      </c>
    </row>
    <row r="77" spans="1:5">
      <c r="A77" s="20" t="s">
        <v>79</v>
      </c>
      <c r="B77" s="20">
        <v>-667.78300000000002</v>
      </c>
      <c r="C77" s="12">
        <f t="shared" si="1"/>
        <v>7.7289699074074075E-3</v>
      </c>
      <c r="D77" s="10">
        <f t="shared" si="2"/>
        <v>5.5993290274625629</v>
      </c>
      <c r="E77" s="39">
        <f t="shared" si="3"/>
        <v>52529.639119294741</v>
      </c>
    </row>
    <row r="78" spans="1:5">
      <c r="A78" s="20" t="s">
        <v>80</v>
      </c>
      <c r="B78" s="20">
        <v>-13.88762</v>
      </c>
      <c r="C78" s="12">
        <f t="shared" si="1"/>
        <v>1.6073634259259259E-4</v>
      </c>
      <c r="D78" s="10">
        <f t="shared" si="2"/>
        <v>0.11644704011388374</v>
      </c>
      <c r="E78" s="39">
        <f t="shared" si="3"/>
        <v>2525875.5639915261</v>
      </c>
    </row>
    <row r="79" spans="1:5">
      <c r="A79" s="20" t="s">
        <v>81</v>
      </c>
      <c r="B79" s="20">
        <v>-21.060120000000001</v>
      </c>
      <c r="C79" s="12">
        <f t="shared" si="1"/>
        <v>2.437513888888889E-4</v>
      </c>
      <c r="D79" s="10">
        <f t="shared" si="2"/>
        <v>0.17658811505810251</v>
      </c>
      <c r="E79" s="39">
        <f t="shared" si="3"/>
        <v>1665631.5348630492</v>
      </c>
    </row>
    <row r="80" spans="1:5">
      <c r="A80" s="20" t="s">
        <v>82</v>
      </c>
      <c r="B80" s="20">
        <v>-155.70740000000001</v>
      </c>
      <c r="C80" s="12">
        <f t="shared" si="1"/>
        <v>1.8021689814814816E-3</v>
      </c>
      <c r="D80" s="10">
        <f t="shared" si="2"/>
        <v>1.3055992210204876</v>
      </c>
      <c r="E80" s="39">
        <f t="shared" si="3"/>
        <v>225284.09054418735</v>
      </c>
    </row>
    <row r="81" spans="1:5">
      <c r="A81" s="20" t="s">
        <v>83</v>
      </c>
      <c r="B81" s="20">
        <v>-110.0086</v>
      </c>
      <c r="C81" s="12">
        <f t="shared" si="1"/>
        <v>1.2732476851851852E-3</v>
      </c>
      <c r="D81" s="10">
        <f t="shared" si="2"/>
        <v>0.92241693372026257</v>
      </c>
      <c r="E81" s="39">
        <f t="shared" si="3"/>
        <v>318869.61564823112</v>
      </c>
    </row>
    <row r="82" spans="1:5">
      <c r="A82" s="20" t="s">
        <v>84</v>
      </c>
      <c r="B82" s="20">
        <v>-0.86510600000000004</v>
      </c>
      <c r="C82" s="12">
        <f t="shared" si="1"/>
        <v>1.0012800925925926E-5</v>
      </c>
      <c r="D82" s="10">
        <f t="shared" si="2"/>
        <v>7.2538730959488757E-3</v>
      </c>
      <c r="E82" s="39">
        <f t="shared" si="3"/>
        <v>40548094.684350818</v>
      </c>
    </row>
    <row r="83" spans="1:5">
      <c r="A83" s="20" t="s">
        <v>85</v>
      </c>
      <c r="B83" s="20">
        <v>-1.190377</v>
      </c>
      <c r="C83" s="12">
        <f t="shared" si="1"/>
        <v>1.3777511574074074E-5</v>
      </c>
      <c r="D83" s="10">
        <f t="shared" si="2"/>
        <v>9.9812551228824382E-3</v>
      </c>
      <c r="E83" s="39">
        <f t="shared" si="3"/>
        <v>29468311.299697489</v>
      </c>
    </row>
    <row r="84" spans="1:5">
      <c r="A84" s="20" t="s">
        <v>86</v>
      </c>
      <c r="B84" s="20">
        <v>-1.139478</v>
      </c>
      <c r="C84" s="12">
        <f t="shared" si="1"/>
        <v>1.3188402777777778E-5</v>
      </c>
      <c r="D84" s="10">
        <f t="shared" si="2"/>
        <v>9.5544694033166244E-3</v>
      </c>
      <c r="E84" s="39">
        <f t="shared" si="3"/>
        <v>30784622.432376929</v>
      </c>
    </row>
    <row r="85" spans="1:5">
      <c r="A85" s="20" t="s">
        <v>87</v>
      </c>
      <c r="B85" s="20">
        <v>-938.85329999999999</v>
      </c>
      <c r="C85" s="12">
        <f t="shared" si="1"/>
        <v>1.0866357638888888E-2</v>
      </c>
      <c r="D85" s="10">
        <f t="shared" si="2"/>
        <v>7.8722407357165691</v>
      </c>
      <c r="E85" s="39">
        <f t="shared" si="3"/>
        <v>37363.025725105297</v>
      </c>
    </row>
    <row r="86" spans="1:5">
      <c r="A86" s="20" t="s">
        <v>88</v>
      </c>
      <c r="B86" s="20">
        <v>-3237.346</v>
      </c>
      <c r="C86" s="12">
        <f t="shared" si="1"/>
        <v>3.7469282407407406E-2</v>
      </c>
      <c r="D86" s="10">
        <f t="shared" si="2"/>
        <v>27.144993852403875</v>
      </c>
      <c r="E86" s="39">
        <f t="shared" si="3"/>
        <v>10835.542447424526</v>
      </c>
    </row>
    <row r="88" spans="1:5">
      <c r="A88" s="20" t="s">
        <v>89</v>
      </c>
      <c r="D88" s="10">
        <f>SUM(D33:D86)</f>
        <v>1174.4715255776662</v>
      </c>
    </row>
    <row r="99" spans="1:7">
      <c r="F99" s="19">
        <v>32994</v>
      </c>
    </row>
    <row r="100" spans="1:7">
      <c r="A100" s="20" t="s">
        <v>114</v>
      </c>
      <c r="B100" s="20" t="s">
        <v>113</v>
      </c>
      <c r="C100" s="20" t="s">
        <v>118</v>
      </c>
      <c r="D100" s="33">
        <v>29341</v>
      </c>
      <c r="E100" s="19" t="s">
        <v>112</v>
      </c>
      <c r="F100" s="12" t="s">
        <v>111</v>
      </c>
      <c r="G100" s="19" t="s">
        <v>115</v>
      </c>
    </row>
    <row r="101" spans="1:7">
      <c r="A101" s="20" t="s">
        <v>55</v>
      </c>
      <c r="B101" s="33">
        <v>29341</v>
      </c>
      <c r="C101" s="35">
        <v>0</v>
      </c>
      <c r="D101" s="12">
        <f>((B101+C101)-$D$100)/365.25</f>
        <v>0</v>
      </c>
      <c r="E101" s="67">
        <v>0</v>
      </c>
      <c r="F101" s="67">
        <f>-E101/86400</f>
        <v>0</v>
      </c>
      <c r="G101" s="20">
        <f>F101/$C$53</f>
        <v>0</v>
      </c>
    </row>
    <row r="102" spans="1:7">
      <c r="A102" s="20" t="s">
        <v>55</v>
      </c>
      <c r="B102" s="33">
        <v>29363</v>
      </c>
      <c r="C102" s="35">
        <v>0.828125</v>
      </c>
      <c r="D102" s="12">
        <f t="shared" ref="D102:D165" si="4">((B102+C102)-$D$100)/365.25</f>
        <v>6.25E-2</v>
      </c>
      <c r="E102" s="67">
        <v>-12884.79</v>
      </c>
      <c r="F102" s="67">
        <f t="shared" ref="F102:F165" si="5">-E102/86400</f>
        <v>0.1491295138888889</v>
      </c>
      <c r="G102" s="34">
        <f t="shared" ref="G102:G165" si="6">F102/$C$53</f>
        <v>0.76734733499530117</v>
      </c>
    </row>
    <row r="103" spans="1:7">
      <c r="A103" s="20" t="s">
        <v>55</v>
      </c>
      <c r="B103" s="33">
        <v>29409</v>
      </c>
      <c r="C103" s="35">
        <v>0.484375</v>
      </c>
      <c r="D103" s="12">
        <f t="shared" si="4"/>
        <v>0.1875</v>
      </c>
      <c r="E103" s="67">
        <v>-14753.39</v>
      </c>
      <c r="F103" s="67">
        <f t="shared" si="5"/>
        <v>0.17075682870370371</v>
      </c>
      <c r="G103" s="34">
        <f t="shared" si="6"/>
        <v>0.8786308894942273</v>
      </c>
    </row>
    <row r="104" spans="1:7">
      <c r="A104" s="40" t="s">
        <v>55</v>
      </c>
      <c r="B104" s="41">
        <v>29455</v>
      </c>
      <c r="C104" s="42">
        <v>0.140625</v>
      </c>
      <c r="D104" s="13">
        <f t="shared" si="4"/>
        <v>0.3125</v>
      </c>
      <c r="E104" s="69">
        <v>-15476.89</v>
      </c>
      <c r="F104" s="69">
        <f t="shared" si="5"/>
        <v>0.17913067129629628</v>
      </c>
      <c r="G104" s="43">
        <f t="shared" si="6"/>
        <v>0.92171857636138621</v>
      </c>
    </row>
    <row r="105" spans="1:7">
      <c r="A105" s="20" t="s">
        <v>55</v>
      </c>
      <c r="B105" s="33">
        <v>29500</v>
      </c>
      <c r="C105" s="35">
        <v>0.796875</v>
      </c>
      <c r="D105" s="12">
        <f t="shared" si="4"/>
        <v>0.4375</v>
      </c>
      <c r="E105" s="67">
        <v>-15851.71</v>
      </c>
      <c r="F105" s="67">
        <f t="shared" si="5"/>
        <v>0.18346886574074073</v>
      </c>
      <c r="G105" s="34">
        <f t="shared" si="6"/>
        <v>0.94404079722047185</v>
      </c>
    </row>
    <row r="106" spans="1:7">
      <c r="A106" s="20" t="s">
        <v>55</v>
      </c>
      <c r="B106" s="33">
        <v>29546</v>
      </c>
      <c r="C106" s="35">
        <v>0.453125</v>
      </c>
      <c r="D106" s="12">
        <f t="shared" si="4"/>
        <v>0.5625</v>
      </c>
      <c r="E106" s="67">
        <v>-16073.63</v>
      </c>
      <c r="F106" s="67">
        <f t="shared" si="5"/>
        <v>0.18603738425925925</v>
      </c>
      <c r="G106" s="34">
        <f t="shared" si="6"/>
        <v>0.95725713373679522</v>
      </c>
    </row>
    <row r="107" spans="1:7">
      <c r="A107" s="20" t="s">
        <v>55</v>
      </c>
      <c r="B107" s="33">
        <v>29592</v>
      </c>
      <c r="C107" s="35">
        <v>0.109375</v>
      </c>
      <c r="D107" s="12">
        <f t="shared" si="4"/>
        <v>0.6875</v>
      </c>
      <c r="E107" s="67">
        <v>-16216.88</v>
      </c>
      <c r="F107" s="67">
        <f t="shared" si="5"/>
        <v>0.18769537037037037</v>
      </c>
      <c r="G107" s="34">
        <f t="shared" si="6"/>
        <v>0.96578831707296731</v>
      </c>
    </row>
    <row r="108" spans="1:7">
      <c r="A108" s="20" t="s">
        <v>55</v>
      </c>
      <c r="B108" s="33">
        <v>29637</v>
      </c>
      <c r="C108" s="35">
        <v>0.765625</v>
      </c>
      <c r="D108" s="12">
        <f t="shared" si="4"/>
        <v>0.8125</v>
      </c>
      <c r="E108" s="67">
        <v>-16314.97</v>
      </c>
      <c r="F108" s="67">
        <f t="shared" si="5"/>
        <v>0.1888306712962963</v>
      </c>
      <c r="G108" s="34">
        <f t="shared" si="6"/>
        <v>0.9716300188073137</v>
      </c>
    </row>
    <row r="109" spans="1:7">
      <c r="A109" s="20" t="s">
        <v>55</v>
      </c>
      <c r="B109" s="33">
        <v>29683</v>
      </c>
      <c r="C109" s="35">
        <v>0.421875</v>
      </c>
      <c r="D109" s="12">
        <f t="shared" si="4"/>
        <v>0.9375</v>
      </c>
      <c r="E109" s="67">
        <v>-16385.54</v>
      </c>
      <c r="F109" s="67">
        <f t="shared" si="5"/>
        <v>0.1896474537037037</v>
      </c>
      <c r="G109" s="34">
        <f t="shared" si="6"/>
        <v>0.97583278046897981</v>
      </c>
    </row>
    <row r="110" spans="1:7">
      <c r="A110" s="20" t="s">
        <v>55</v>
      </c>
      <c r="B110" s="33">
        <v>29729</v>
      </c>
      <c r="C110" s="35">
        <v>7.8125E-2</v>
      </c>
      <c r="D110" s="67">
        <f t="shared" si="4"/>
        <v>1.0625</v>
      </c>
      <c r="E110" s="67">
        <v>-16438.009999999998</v>
      </c>
      <c r="F110" s="67">
        <f t="shared" si="5"/>
        <v>0.19025474537037035</v>
      </c>
      <c r="G110" s="34">
        <f t="shared" si="6"/>
        <v>0.97895760552761113</v>
      </c>
    </row>
    <row r="111" spans="1:7">
      <c r="A111" s="20" t="s">
        <v>55</v>
      </c>
      <c r="B111" s="33">
        <v>29774</v>
      </c>
      <c r="C111" s="35">
        <v>0.734375</v>
      </c>
      <c r="D111" s="67">
        <f t="shared" si="4"/>
        <v>1.1875</v>
      </c>
      <c r="E111" s="67">
        <v>-16478.18</v>
      </c>
      <c r="F111" s="67">
        <f t="shared" si="5"/>
        <v>0.19071967592592592</v>
      </c>
      <c r="G111" s="34">
        <f t="shared" si="6"/>
        <v>0.98134991013224671</v>
      </c>
    </row>
    <row r="112" spans="1:7">
      <c r="A112" s="20" t="s">
        <v>55</v>
      </c>
      <c r="B112" s="33">
        <v>29820</v>
      </c>
      <c r="C112" s="35">
        <v>0.390625</v>
      </c>
      <c r="D112" s="67">
        <f t="shared" si="4"/>
        <v>1.3125</v>
      </c>
      <c r="E112" s="67">
        <v>-16509.79</v>
      </c>
      <c r="F112" s="67">
        <f t="shared" si="5"/>
        <v>0.19108553240740742</v>
      </c>
      <c r="G112" s="34">
        <f t="shared" si="6"/>
        <v>0.98323242814450784</v>
      </c>
    </row>
    <row r="113" spans="1:7">
      <c r="A113" s="20" t="s">
        <v>55</v>
      </c>
      <c r="B113" s="33">
        <v>29866</v>
      </c>
      <c r="C113" s="35">
        <v>4.6875E-2</v>
      </c>
      <c r="D113" s="67">
        <f t="shared" si="4"/>
        <v>1.4375</v>
      </c>
      <c r="E113" s="67">
        <v>-16535.39</v>
      </c>
      <c r="F113" s="67">
        <f t="shared" si="5"/>
        <v>0.19138182870370371</v>
      </c>
      <c r="G113" s="34">
        <f t="shared" si="6"/>
        <v>0.98475702356095463</v>
      </c>
    </row>
    <row r="114" spans="1:7">
      <c r="A114" s="20" t="s">
        <v>55</v>
      </c>
      <c r="B114" s="33">
        <v>29911</v>
      </c>
      <c r="C114" s="35">
        <v>0.703125</v>
      </c>
      <c r="D114" s="67">
        <f t="shared" si="4"/>
        <v>1.5625</v>
      </c>
      <c r="E114" s="67">
        <v>-16556.490000000002</v>
      </c>
      <c r="F114" s="67">
        <f t="shared" si="5"/>
        <v>0.19162604166666669</v>
      </c>
      <c r="G114" s="34">
        <f t="shared" si="6"/>
        <v>0.98601362368935419</v>
      </c>
    </row>
    <row r="115" spans="1:7">
      <c r="A115" s="20" t="s">
        <v>55</v>
      </c>
      <c r="B115" s="33">
        <v>29957</v>
      </c>
      <c r="C115" s="35">
        <v>0.359375</v>
      </c>
      <c r="D115" s="67">
        <f t="shared" si="4"/>
        <v>1.6875</v>
      </c>
      <c r="E115" s="67">
        <v>-16574.03</v>
      </c>
      <c r="F115" s="67">
        <f t="shared" si="5"/>
        <v>0.19182905092592592</v>
      </c>
      <c r="G115" s="34">
        <f t="shared" si="6"/>
        <v>0.9870582097676539</v>
      </c>
    </row>
    <row r="116" spans="1:7">
      <c r="A116" s="20" t="s">
        <v>55</v>
      </c>
      <c r="B116" s="33">
        <v>30003</v>
      </c>
      <c r="C116" s="35">
        <v>1.5625E-2</v>
      </c>
      <c r="D116" s="67">
        <f t="shared" si="4"/>
        <v>1.8125</v>
      </c>
      <c r="E116" s="67">
        <v>-16588.939999999999</v>
      </c>
      <c r="F116" s="67">
        <f t="shared" si="5"/>
        <v>0.19200162037037036</v>
      </c>
      <c r="G116" s="34">
        <f t="shared" si="6"/>
        <v>0.98794616748871722</v>
      </c>
    </row>
    <row r="117" spans="1:7">
      <c r="A117" s="20" t="s">
        <v>55</v>
      </c>
      <c r="B117" s="33">
        <v>30048</v>
      </c>
      <c r="C117" s="35">
        <v>0.671875</v>
      </c>
      <c r="D117" s="67">
        <f t="shared" si="4"/>
        <v>1.9375</v>
      </c>
      <c r="E117" s="67">
        <v>-16601.25</v>
      </c>
      <c r="F117" s="67">
        <f t="shared" si="5"/>
        <v>0.19214409722222223</v>
      </c>
      <c r="G117" s="34">
        <f t="shared" si="6"/>
        <v>0.98867928348779788</v>
      </c>
    </row>
    <row r="118" spans="1:7">
      <c r="A118" s="20" t="s">
        <v>55</v>
      </c>
      <c r="B118" s="33">
        <v>30094</v>
      </c>
      <c r="C118" s="35">
        <v>0.328125</v>
      </c>
      <c r="D118" s="67">
        <f t="shared" si="4"/>
        <v>2.0625</v>
      </c>
      <c r="E118" s="67">
        <v>-16612.650000000001</v>
      </c>
      <c r="F118" s="67">
        <f t="shared" si="5"/>
        <v>0.19227604166666667</v>
      </c>
      <c r="G118" s="34">
        <f t="shared" si="6"/>
        <v>0.98935820488418436</v>
      </c>
    </row>
    <row r="119" spans="1:7">
      <c r="A119" s="20" t="s">
        <v>55</v>
      </c>
      <c r="B119" s="33">
        <v>30139</v>
      </c>
      <c r="C119" s="35">
        <v>0.984375</v>
      </c>
      <c r="D119" s="67">
        <f t="shared" si="4"/>
        <v>2.1875</v>
      </c>
      <c r="E119" s="67">
        <v>-16622.61</v>
      </c>
      <c r="F119" s="67">
        <f t="shared" si="5"/>
        <v>0.19239131944444446</v>
      </c>
      <c r="G119" s="34">
        <f t="shared" si="6"/>
        <v>0.98995136778839565</v>
      </c>
    </row>
    <row r="120" spans="1:7">
      <c r="A120" s="20" t="s">
        <v>55</v>
      </c>
      <c r="B120" s="33">
        <v>30185</v>
      </c>
      <c r="C120" s="35">
        <v>0.640625</v>
      </c>
      <c r="D120" s="67">
        <f t="shared" si="4"/>
        <v>2.3125</v>
      </c>
      <c r="E120" s="67">
        <v>-16631.32</v>
      </c>
      <c r="F120" s="67">
        <f t="shared" si="5"/>
        <v>0.19249212962962964</v>
      </c>
      <c r="G120" s="34">
        <f t="shared" si="6"/>
        <v>0.99047008755703836</v>
      </c>
    </row>
    <row r="121" spans="1:7">
      <c r="A121" s="20" t="s">
        <v>55</v>
      </c>
      <c r="B121" s="33">
        <v>30231</v>
      </c>
      <c r="C121" s="35">
        <v>0.296875</v>
      </c>
      <c r="D121" s="67">
        <f t="shared" si="4"/>
        <v>2.4375</v>
      </c>
      <c r="E121" s="67">
        <v>-16639.09</v>
      </c>
      <c r="F121" s="67">
        <f t="shared" si="5"/>
        <v>0.1925820601851852</v>
      </c>
      <c r="G121" s="34">
        <f t="shared" si="6"/>
        <v>0.99093282608773336</v>
      </c>
    </row>
    <row r="122" spans="1:7">
      <c r="A122" s="20" t="s">
        <v>55</v>
      </c>
      <c r="B122" s="33">
        <v>30276</v>
      </c>
      <c r="C122" s="35">
        <v>0.953125</v>
      </c>
      <c r="D122" s="67">
        <f t="shared" si="4"/>
        <v>2.5625</v>
      </c>
      <c r="E122" s="67">
        <v>-16646.09</v>
      </c>
      <c r="F122" s="67">
        <f t="shared" si="5"/>
        <v>0.19266307870370369</v>
      </c>
      <c r="G122" s="34">
        <f t="shared" si="6"/>
        <v>0.99134970764691788</v>
      </c>
    </row>
    <row r="123" spans="1:7">
      <c r="A123" s="20" t="s">
        <v>55</v>
      </c>
      <c r="B123" s="33">
        <v>30322</v>
      </c>
      <c r="C123" s="35">
        <v>0.609375</v>
      </c>
      <c r="D123" s="67">
        <f t="shared" si="4"/>
        <v>2.6875</v>
      </c>
      <c r="E123" s="67">
        <v>-16652.5</v>
      </c>
      <c r="F123" s="67">
        <f t="shared" si="5"/>
        <v>0.19273726851851852</v>
      </c>
      <c r="G123" s="34">
        <f t="shared" si="6"/>
        <v>0.99173145204611424</v>
      </c>
    </row>
    <row r="124" spans="1:7">
      <c r="A124" s="20" t="s">
        <v>55</v>
      </c>
      <c r="B124" s="33">
        <v>30368</v>
      </c>
      <c r="C124" s="35">
        <v>0.265625</v>
      </c>
      <c r="D124" s="67">
        <f t="shared" si="4"/>
        <v>2.8125</v>
      </c>
      <c r="E124" s="67">
        <v>-16658.48</v>
      </c>
      <c r="F124" s="67">
        <f t="shared" si="5"/>
        <v>0.19280648148148147</v>
      </c>
      <c r="G124" s="34">
        <f t="shared" si="6"/>
        <v>0.99208758800667474</v>
      </c>
    </row>
    <row r="125" spans="1:7">
      <c r="A125" s="20" t="s">
        <v>55</v>
      </c>
      <c r="B125" s="33">
        <v>30413</v>
      </c>
      <c r="C125" s="35">
        <v>0.921875</v>
      </c>
      <c r="D125" s="67">
        <f t="shared" si="4"/>
        <v>2.9375</v>
      </c>
      <c r="E125" s="67">
        <v>-16663.78</v>
      </c>
      <c r="F125" s="67">
        <f t="shared" si="5"/>
        <v>0.19286782407407407</v>
      </c>
      <c r="G125" s="34">
        <f t="shared" si="6"/>
        <v>0.99240322690148608</v>
      </c>
    </row>
    <row r="126" spans="1:7">
      <c r="A126" s="20" t="s">
        <v>55</v>
      </c>
      <c r="B126" s="33">
        <v>30459</v>
      </c>
      <c r="C126" s="35">
        <v>0.578125</v>
      </c>
      <c r="D126" s="67">
        <f t="shared" si="4"/>
        <v>3.0625</v>
      </c>
      <c r="E126" s="67">
        <v>-16668.63</v>
      </c>
      <c r="F126" s="67">
        <f t="shared" si="5"/>
        <v>0.19292395833333334</v>
      </c>
      <c r="G126" s="34">
        <f t="shared" si="6"/>
        <v>0.99269206626749262</v>
      </c>
    </row>
    <row r="127" spans="1:7">
      <c r="A127" s="20" t="s">
        <v>55</v>
      </c>
      <c r="B127" s="33">
        <v>30505</v>
      </c>
      <c r="C127" s="35">
        <v>0.234375</v>
      </c>
      <c r="D127" s="67">
        <f t="shared" si="4"/>
        <v>3.1875</v>
      </c>
      <c r="E127" s="67">
        <v>-16673.150000000001</v>
      </c>
      <c r="F127" s="67">
        <f t="shared" si="5"/>
        <v>0.19297627314814816</v>
      </c>
      <c r="G127" s="34">
        <f t="shared" si="6"/>
        <v>0.992961252645709</v>
      </c>
    </row>
    <row r="128" spans="1:7">
      <c r="A128" s="20" t="s">
        <v>55</v>
      </c>
      <c r="B128" s="33">
        <v>30550</v>
      </c>
      <c r="C128" s="35">
        <v>0.890625</v>
      </c>
      <c r="D128" s="67">
        <f t="shared" si="4"/>
        <v>3.3125</v>
      </c>
      <c r="E128" s="67">
        <v>-16677.37</v>
      </c>
      <c r="F128" s="67">
        <f t="shared" si="5"/>
        <v>0.19302511574074072</v>
      </c>
      <c r="G128" s="34">
        <f t="shared" si="6"/>
        <v>0.99321257267138874</v>
      </c>
    </row>
    <row r="129" spans="1:7">
      <c r="A129" s="20" t="s">
        <v>55</v>
      </c>
      <c r="B129" s="33">
        <v>30596</v>
      </c>
      <c r="C129" s="35">
        <v>0.546875</v>
      </c>
      <c r="D129" s="67">
        <f t="shared" si="4"/>
        <v>3.4375</v>
      </c>
      <c r="E129" s="67">
        <v>-16681.34</v>
      </c>
      <c r="F129" s="67">
        <f t="shared" si="5"/>
        <v>0.19307106481481481</v>
      </c>
      <c r="G129" s="34">
        <f t="shared" si="6"/>
        <v>0.99344900406995507</v>
      </c>
    </row>
    <row r="130" spans="1:7">
      <c r="A130" s="20" t="s">
        <v>55</v>
      </c>
      <c r="B130" s="33">
        <v>30642</v>
      </c>
      <c r="C130" s="35">
        <v>0.203125</v>
      </c>
      <c r="D130" s="67">
        <f t="shared" si="4"/>
        <v>3.5625</v>
      </c>
      <c r="E130" s="67">
        <v>-16685.060000000001</v>
      </c>
      <c r="F130" s="67">
        <f t="shared" si="5"/>
        <v>0.19311412037037037</v>
      </c>
      <c r="G130" s="34">
        <f t="shared" si="6"/>
        <v>0.99367054684140743</v>
      </c>
    </row>
    <row r="131" spans="1:7">
      <c r="A131" s="20" t="s">
        <v>55</v>
      </c>
      <c r="B131" s="33">
        <v>30687</v>
      </c>
      <c r="C131" s="35">
        <v>0.859375</v>
      </c>
      <c r="D131" s="67">
        <f t="shared" si="4"/>
        <v>3.6875</v>
      </c>
      <c r="E131" s="67">
        <v>-16688.580000000002</v>
      </c>
      <c r="F131" s="67">
        <f t="shared" si="5"/>
        <v>0.19315486111111113</v>
      </c>
      <c r="G131" s="34">
        <f t="shared" si="6"/>
        <v>0.99388017871116896</v>
      </c>
    </row>
    <row r="132" spans="1:7">
      <c r="A132" s="20" t="s">
        <v>55</v>
      </c>
      <c r="B132" s="33">
        <v>30733</v>
      </c>
      <c r="C132" s="35">
        <v>0.515625</v>
      </c>
      <c r="D132" s="67">
        <f t="shared" si="4"/>
        <v>3.8125</v>
      </c>
      <c r="E132" s="67">
        <v>-16691.86</v>
      </c>
      <c r="F132" s="67">
        <f t="shared" si="5"/>
        <v>0.19319282407407409</v>
      </c>
      <c r="G132" s="34">
        <f t="shared" si="6"/>
        <v>0.99407551749890122</v>
      </c>
    </row>
    <row r="133" spans="1:7">
      <c r="A133" s="20" t="s">
        <v>55</v>
      </c>
      <c r="B133" s="33">
        <v>30779</v>
      </c>
      <c r="C133" s="35">
        <v>0.171875</v>
      </c>
      <c r="D133" s="67">
        <f t="shared" si="4"/>
        <v>3.9375</v>
      </c>
      <c r="E133" s="67">
        <v>-16694.990000000002</v>
      </c>
      <c r="F133" s="67">
        <f t="shared" si="5"/>
        <v>0.19322905092592593</v>
      </c>
      <c r="G133" s="34">
        <f t="shared" si="6"/>
        <v>0.99426192311036521</v>
      </c>
    </row>
    <row r="134" spans="1:7">
      <c r="A134" s="20" t="s">
        <v>55</v>
      </c>
      <c r="B134" s="33">
        <v>30824</v>
      </c>
      <c r="C134" s="35">
        <v>0.828125</v>
      </c>
      <c r="D134" s="67">
        <f t="shared" si="4"/>
        <v>4.0625</v>
      </c>
      <c r="E134" s="67">
        <v>-16697.990000000002</v>
      </c>
      <c r="F134" s="67">
        <f t="shared" si="5"/>
        <v>0.19326377314814816</v>
      </c>
      <c r="G134" s="34">
        <f t="shared" si="6"/>
        <v>0.99444058663573009</v>
      </c>
    </row>
    <row r="135" spans="1:7">
      <c r="A135" s="20" t="s">
        <v>55</v>
      </c>
      <c r="B135" s="33">
        <v>30870</v>
      </c>
      <c r="C135" s="35">
        <v>0.484375</v>
      </c>
      <c r="D135" s="67">
        <f t="shared" si="4"/>
        <v>4.1875</v>
      </c>
      <c r="E135" s="67">
        <v>-16700.82</v>
      </c>
      <c r="F135" s="67">
        <f t="shared" si="5"/>
        <v>0.19329652777777778</v>
      </c>
      <c r="G135" s="34">
        <f t="shared" si="6"/>
        <v>0.99460912589465755</v>
      </c>
    </row>
    <row r="136" spans="1:7">
      <c r="A136" s="20" t="s">
        <v>55</v>
      </c>
      <c r="B136" s="33">
        <v>30916</v>
      </c>
      <c r="C136" s="35">
        <v>0.140625</v>
      </c>
      <c r="D136" s="67">
        <f t="shared" si="4"/>
        <v>4.3125</v>
      </c>
      <c r="E136" s="67">
        <v>-16703.939999999999</v>
      </c>
      <c r="F136" s="67">
        <f t="shared" si="5"/>
        <v>0.19333263888888888</v>
      </c>
      <c r="G136" s="34">
        <f t="shared" si="6"/>
        <v>0.99479493596103696</v>
      </c>
    </row>
    <row r="137" spans="1:7">
      <c r="A137" s="20" t="s">
        <v>55</v>
      </c>
      <c r="B137" s="33">
        <v>30961</v>
      </c>
      <c r="C137" s="35">
        <v>0.796875</v>
      </c>
      <c r="D137" s="67">
        <f t="shared" si="4"/>
        <v>4.4375</v>
      </c>
      <c r="E137" s="67">
        <v>-16706.36</v>
      </c>
      <c r="F137" s="67">
        <f t="shared" si="5"/>
        <v>0.19336064814814816</v>
      </c>
      <c r="G137" s="34">
        <f t="shared" si="6"/>
        <v>0.99493905787149806</v>
      </c>
    </row>
    <row r="138" spans="1:7">
      <c r="A138" s="20" t="s">
        <v>55</v>
      </c>
      <c r="B138" s="33">
        <v>31007</v>
      </c>
      <c r="C138" s="35">
        <v>0.453125</v>
      </c>
      <c r="D138" s="67">
        <f t="shared" si="4"/>
        <v>4.5625</v>
      </c>
      <c r="E138" s="67">
        <v>-16708.87</v>
      </c>
      <c r="F138" s="67">
        <f t="shared" si="5"/>
        <v>0.19338969907407405</v>
      </c>
      <c r="G138" s="34">
        <f t="shared" si="6"/>
        <v>0.99508853968771982</v>
      </c>
    </row>
    <row r="139" spans="1:7">
      <c r="A139" s="20" t="s">
        <v>55</v>
      </c>
      <c r="B139" s="33">
        <v>31053</v>
      </c>
      <c r="C139" s="35">
        <v>0.109375</v>
      </c>
      <c r="D139" s="67">
        <f t="shared" si="4"/>
        <v>4.6875</v>
      </c>
      <c r="E139" s="67">
        <v>-16711.259999999998</v>
      </c>
      <c r="F139" s="67">
        <f t="shared" si="5"/>
        <v>0.1934173611111111</v>
      </c>
      <c r="G139" s="34">
        <f t="shared" si="6"/>
        <v>0.99523087496292717</v>
      </c>
    </row>
    <row r="140" spans="1:7">
      <c r="A140" s="20" t="s">
        <v>55</v>
      </c>
      <c r="B140" s="33">
        <v>31098</v>
      </c>
      <c r="C140" s="35">
        <v>0.765625</v>
      </c>
      <c r="D140" s="67">
        <f t="shared" si="4"/>
        <v>4.8125</v>
      </c>
      <c r="E140" s="67">
        <v>-16713.54</v>
      </c>
      <c r="F140" s="67">
        <f t="shared" si="5"/>
        <v>0.19344375</v>
      </c>
      <c r="G140" s="34">
        <f t="shared" si="6"/>
        <v>0.99536665924220458</v>
      </c>
    </row>
    <row r="141" spans="1:7">
      <c r="A141" s="20" t="s">
        <v>55</v>
      </c>
      <c r="B141" s="33">
        <v>31144</v>
      </c>
      <c r="C141" s="35">
        <v>0.421875</v>
      </c>
      <c r="D141" s="67">
        <f t="shared" si="4"/>
        <v>4.9375</v>
      </c>
      <c r="E141" s="67">
        <v>-16715.59</v>
      </c>
      <c r="F141" s="67">
        <f t="shared" si="5"/>
        <v>0.19346747685185187</v>
      </c>
      <c r="G141" s="34">
        <f t="shared" si="6"/>
        <v>0.99548874598453729</v>
      </c>
    </row>
    <row r="142" spans="1:7">
      <c r="A142" s="20" t="s">
        <v>55</v>
      </c>
      <c r="B142" s="33">
        <v>31190</v>
      </c>
      <c r="C142" s="35">
        <v>7.8125E-2</v>
      </c>
      <c r="D142" s="67">
        <f t="shared" si="4"/>
        <v>5.0625</v>
      </c>
      <c r="E142" s="67">
        <v>-16717.669999999998</v>
      </c>
      <c r="F142" s="67">
        <f t="shared" si="5"/>
        <v>0.1934915509259259</v>
      </c>
      <c r="G142" s="34">
        <f t="shared" si="6"/>
        <v>0.99561261936212342</v>
      </c>
    </row>
    <row r="143" spans="1:7">
      <c r="A143" s="20" t="s">
        <v>55</v>
      </c>
      <c r="B143" s="33">
        <v>31235</v>
      </c>
      <c r="C143" s="35">
        <v>0.734375</v>
      </c>
      <c r="D143" s="67">
        <f t="shared" si="4"/>
        <v>5.1875</v>
      </c>
      <c r="E143" s="67">
        <v>-16719.650000000001</v>
      </c>
      <c r="F143" s="67">
        <f t="shared" si="5"/>
        <v>0.19351446759259261</v>
      </c>
      <c r="G143" s="34">
        <f t="shared" si="6"/>
        <v>0.9957305372888644</v>
      </c>
    </row>
    <row r="144" spans="1:7">
      <c r="A144" s="20" t="s">
        <v>55</v>
      </c>
      <c r="B144" s="33">
        <v>31281</v>
      </c>
      <c r="C144" s="35">
        <v>0.390625</v>
      </c>
      <c r="D144" s="67">
        <f t="shared" si="4"/>
        <v>5.3125</v>
      </c>
      <c r="E144" s="67">
        <v>-16721.84</v>
      </c>
      <c r="F144" s="67">
        <f t="shared" si="5"/>
        <v>0.1935398148148148</v>
      </c>
      <c r="G144" s="34">
        <f t="shared" si="6"/>
        <v>0.99586096166238058</v>
      </c>
    </row>
    <row r="145" spans="1:7">
      <c r="A145" s="20" t="s">
        <v>55</v>
      </c>
      <c r="B145" s="33">
        <v>31327</v>
      </c>
      <c r="C145" s="35">
        <v>4.6875E-2</v>
      </c>
      <c r="D145" s="67">
        <f t="shared" si="4"/>
        <v>5.4375</v>
      </c>
      <c r="E145" s="67">
        <v>-16723.71</v>
      </c>
      <c r="F145" s="67">
        <f t="shared" si="5"/>
        <v>0.19356145833333332</v>
      </c>
      <c r="G145" s="34">
        <f t="shared" si="6"/>
        <v>0.9959723285931914</v>
      </c>
    </row>
    <row r="146" spans="1:7">
      <c r="A146" s="20" t="s">
        <v>55</v>
      </c>
      <c r="B146" s="33">
        <v>31372</v>
      </c>
      <c r="C146" s="35">
        <v>0.703125</v>
      </c>
      <c r="D146" s="67">
        <f t="shared" si="4"/>
        <v>5.5625</v>
      </c>
      <c r="E146" s="67">
        <v>-16725.48</v>
      </c>
      <c r="F146" s="67">
        <f t="shared" si="5"/>
        <v>0.19358194444444443</v>
      </c>
      <c r="G146" s="34">
        <f t="shared" si="6"/>
        <v>0.99607774007315664</v>
      </c>
    </row>
    <row r="147" spans="1:7">
      <c r="A147" s="20" t="s">
        <v>55</v>
      </c>
      <c r="B147" s="33">
        <v>31418</v>
      </c>
      <c r="C147" s="35">
        <v>0.359375</v>
      </c>
      <c r="D147" s="67">
        <f t="shared" si="4"/>
        <v>5.6875</v>
      </c>
      <c r="E147" s="67">
        <v>-16727.150000000001</v>
      </c>
      <c r="F147" s="67">
        <f t="shared" si="5"/>
        <v>0.19360127314814818</v>
      </c>
      <c r="G147" s="34">
        <f t="shared" si="6"/>
        <v>0.99617719610227662</v>
      </c>
    </row>
    <row r="148" spans="1:7">
      <c r="A148" s="20" t="s">
        <v>55</v>
      </c>
      <c r="B148" s="33">
        <v>31464</v>
      </c>
      <c r="C148" s="35">
        <v>1.5625E-2</v>
      </c>
      <c r="D148" s="67">
        <f t="shared" si="4"/>
        <v>5.8125</v>
      </c>
      <c r="E148" s="67">
        <v>-16728.78</v>
      </c>
      <c r="F148" s="67">
        <f t="shared" si="5"/>
        <v>0.19362013888888888</v>
      </c>
      <c r="G148" s="34">
        <f t="shared" si="6"/>
        <v>0.99627426995105794</v>
      </c>
    </row>
    <row r="149" spans="1:7">
      <c r="A149" s="20" t="s">
        <v>55</v>
      </c>
      <c r="B149" s="33">
        <v>31509</v>
      </c>
      <c r="C149" s="35">
        <v>0.671875</v>
      </c>
      <c r="D149" s="67">
        <f t="shared" si="4"/>
        <v>5.9375</v>
      </c>
      <c r="E149" s="67">
        <v>-16730.45</v>
      </c>
      <c r="F149" s="67">
        <f t="shared" si="5"/>
        <v>0.1936394675925926</v>
      </c>
      <c r="G149" s="34">
        <f t="shared" si="6"/>
        <v>0.99637372598017782</v>
      </c>
    </row>
    <row r="150" spans="1:7">
      <c r="A150" s="20" t="s">
        <v>55</v>
      </c>
      <c r="B150" s="33">
        <v>31555</v>
      </c>
      <c r="C150" s="35">
        <v>0.328125</v>
      </c>
      <c r="D150" s="67">
        <f t="shared" si="4"/>
        <v>6.0625</v>
      </c>
      <c r="E150" s="67">
        <v>-16731.900000000001</v>
      </c>
      <c r="F150" s="67">
        <f t="shared" si="5"/>
        <v>0.19365625000000003</v>
      </c>
      <c r="G150" s="34">
        <f t="shared" si="6"/>
        <v>0.99646008001743769</v>
      </c>
    </row>
    <row r="151" spans="1:7">
      <c r="A151" s="20" t="s">
        <v>55</v>
      </c>
      <c r="B151" s="33">
        <v>31600</v>
      </c>
      <c r="C151" s="35">
        <v>0.984375</v>
      </c>
      <c r="D151" s="67">
        <f t="shared" si="4"/>
        <v>6.1875</v>
      </c>
      <c r="E151" s="67">
        <v>-16733.38</v>
      </c>
      <c r="F151" s="67">
        <f t="shared" si="5"/>
        <v>0.19367337962962963</v>
      </c>
      <c r="G151" s="34">
        <f t="shared" si="6"/>
        <v>0.99654822068995086</v>
      </c>
    </row>
    <row r="152" spans="1:7">
      <c r="A152" s="20" t="s">
        <v>55</v>
      </c>
      <c r="B152" s="33">
        <v>31646</v>
      </c>
      <c r="C152" s="35">
        <v>0.640625</v>
      </c>
      <c r="D152" s="67">
        <f t="shared" si="4"/>
        <v>6.3125</v>
      </c>
      <c r="E152" s="67">
        <v>-16734.57</v>
      </c>
      <c r="F152" s="67">
        <f t="shared" si="5"/>
        <v>0.19368715277777779</v>
      </c>
      <c r="G152" s="34">
        <f t="shared" si="6"/>
        <v>0.9966190905550123</v>
      </c>
    </row>
    <row r="153" spans="1:7">
      <c r="A153" s="20" t="s">
        <v>55</v>
      </c>
      <c r="B153" s="33">
        <v>31692</v>
      </c>
      <c r="C153" s="35">
        <v>0.296875</v>
      </c>
      <c r="D153" s="67">
        <f t="shared" si="4"/>
        <v>6.4375</v>
      </c>
      <c r="E153" s="67">
        <v>-16735.95</v>
      </c>
      <c r="F153" s="67">
        <f t="shared" si="5"/>
        <v>0.193703125</v>
      </c>
      <c r="G153" s="34">
        <f t="shared" si="6"/>
        <v>0.99670127577668011</v>
      </c>
    </row>
    <row r="154" spans="1:7">
      <c r="A154" s="20" t="s">
        <v>55</v>
      </c>
      <c r="B154" s="33">
        <v>31737</v>
      </c>
      <c r="C154" s="35">
        <v>0.953125</v>
      </c>
      <c r="D154" s="67">
        <f t="shared" si="4"/>
        <v>6.5625</v>
      </c>
      <c r="E154" s="67">
        <v>-16737.3</v>
      </c>
      <c r="F154" s="67">
        <f t="shared" si="5"/>
        <v>0.19371875</v>
      </c>
      <c r="G154" s="34">
        <f t="shared" si="6"/>
        <v>0.99678167436309417</v>
      </c>
    </row>
    <row r="155" spans="1:7">
      <c r="A155" s="20" t="s">
        <v>55</v>
      </c>
      <c r="B155" s="33">
        <v>31783</v>
      </c>
      <c r="C155" s="35">
        <v>0.609375</v>
      </c>
      <c r="D155" s="67">
        <f t="shared" si="4"/>
        <v>6.6875</v>
      </c>
      <c r="E155" s="67">
        <v>-16738.47</v>
      </c>
      <c r="F155" s="67">
        <f t="shared" si="5"/>
        <v>0.19373229166666667</v>
      </c>
      <c r="G155" s="34">
        <f t="shared" si="6"/>
        <v>0.99685135313798656</v>
      </c>
    </row>
    <row r="156" spans="1:7">
      <c r="A156" s="20" t="s">
        <v>55</v>
      </c>
      <c r="B156" s="33">
        <v>31829</v>
      </c>
      <c r="C156" s="35">
        <v>0.265625</v>
      </c>
      <c r="D156" s="67">
        <f t="shared" si="4"/>
        <v>6.8125</v>
      </c>
      <c r="E156" s="67">
        <v>-16739.71</v>
      </c>
      <c r="F156" s="67">
        <f t="shared" si="5"/>
        <v>0.1937466435185185</v>
      </c>
      <c r="G156" s="34">
        <f t="shared" si="6"/>
        <v>0.99692520072847057</v>
      </c>
    </row>
    <row r="157" spans="1:7">
      <c r="A157" s="20" t="s">
        <v>55</v>
      </c>
      <c r="B157" s="33">
        <v>31874</v>
      </c>
      <c r="C157" s="35">
        <v>0.921875</v>
      </c>
      <c r="D157" s="67">
        <f t="shared" si="4"/>
        <v>6.9375</v>
      </c>
      <c r="E157" s="67">
        <v>-16740.88</v>
      </c>
      <c r="F157" s="67">
        <f t="shared" si="5"/>
        <v>0.1937601851851852</v>
      </c>
      <c r="G157" s="34">
        <f t="shared" si="6"/>
        <v>0.99699487950336307</v>
      </c>
    </row>
    <row r="158" spans="1:7">
      <c r="A158" s="20" t="s">
        <v>55</v>
      </c>
      <c r="B158" s="33">
        <v>31920</v>
      </c>
      <c r="C158" s="35">
        <v>0.578125</v>
      </c>
      <c r="D158" s="67">
        <f t="shared" si="4"/>
        <v>7.0625</v>
      </c>
      <c r="E158" s="67">
        <v>-16742.34</v>
      </c>
      <c r="F158" s="67">
        <f t="shared" si="5"/>
        <v>0.19377708333333332</v>
      </c>
      <c r="G158" s="34">
        <f t="shared" si="6"/>
        <v>0.99708182908570719</v>
      </c>
    </row>
    <row r="159" spans="1:7">
      <c r="A159" s="20" t="s">
        <v>55</v>
      </c>
      <c r="B159" s="33">
        <v>31966</v>
      </c>
      <c r="C159" s="35">
        <v>0.234375</v>
      </c>
      <c r="D159" s="67">
        <f t="shared" si="4"/>
        <v>7.1875</v>
      </c>
      <c r="E159" s="67">
        <v>-16743.400000000001</v>
      </c>
      <c r="F159" s="67">
        <f t="shared" si="5"/>
        <v>0.19378935185185187</v>
      </c>
      <c r="G159" s="34">
        <f t="shared" si="6"/>
        <v>0.99714495686466953</v>
      </c>
    </row>
    <row r="160" spans="1:7">
      <c r="A160" s="20" t="s">
        <v>55</v>
      </c>
      <c r="B160" s="33">
        <v>32011</v>
      </c>
      <c r="C160" s="35">
        <v>0.890625</v>
      </c>
      <c r="D160" s="67">
        <f t="shared" si="4"/>
        <v>7.3125</v>
      </c>
      <c r="E160" s="67">
        <v>-16744.43</v>
      </c>
      <c r="F160" s="67">
        <f t="shared" si="5"/>
        <v>0.19380127314814816</v>
      </c>
      <c r="G160" s="34">
        <f t="shared" si="6"/>
        <v>0.99720629800837812</v>
      </c>
    </row>
    <row r="161" spans="1:7">
      <c r="A161" s="20" t="s">
        <v>55</v>
      </c>
      <c r="B161" s="33">
        <v>32057</v>
      </c>
      <c r="C161" s="35">
        <v>0.546875</v>
      </c>
      <c r="D161" s="67">
        <f t="shared" si="4"/>
        <v>7.4375</v>
      </c>
      <c r="E161" s="67">
        <v>-16745.38</v>
      </c>
      <c r="F161" s="67">
        <f t="shared" si="5"/>
        <v>0.19381226851851854</v>
      </c>
      <c r="G161" s="34">
        <f t="shared" si="6"/>
        <v>0.9972628747914104</v>
      </c>
    </row>
    <row r="162" spans="1:7">
      <c r="A162" s="20" t="s">
        <v>55</v>
      </c>
      <c r="B162" s="33">
        <v>32103</v>
      </c>
      <c r="C162" s="35">
        <v>0.203125</v>
      </c>
      <c r="D162" s="67">
        <f t="shared" si="4"/>
        <v>7.5625</v>
      </c>
      <c r="E162" s="67">
        <v>-16746.34</v>
      </c>
      <c r="F162" s="67">
        <f t="shared" si="5"/>
        <v>0.19382337962962964</v>
      </c>
      <c r="G162" s="34">
        <f t="shared" si="6"/>
        <v>0.99732004711952715</v>
      </c>
    </row>
    <row r="163" spans="1:7">
      <c r="A163" s="20" t="s">
        <v>55</v>
      </c>
      <c r="B163" s="33">
        <v>32148</v>
      </c>
      <c r="C163" s="35">
        <v>0.859375</v>
      </c>
      <c r="D163" s="67">
        <f t="shared" si="4"/>
        <v>7.6875</v>
      </c>
      <c r="E163" s="67">
        <v>-16747.29</v>
      </c>
      <c r="F163" s="67">
        <f t="shared" si="5"/>
        <v>0.193834375</v>
      </c>
      <c r="G163" s="34">
        <f t="shared" si="6"/>
        <v>0.99737662390255921</v>
      </c>
    </row>
    <row r="164" spans="1:7">
      <c r="A164" s="20" t="s">
        <v>55</v>
      </c>
      <c r="B164" s="33">
        <v>32194</v>
      </c>
      <c r="C164" s="35">
        <v>0.515625</v>
      </c>
      <c r="D164" s="67">
        <f t="shared" si="4"/>
        <v>7.8125</v>
      </c>
      <c r="E164" s="67">
        <v>-16748.02</v>
      </c>
      <c r="F164" s="67">
        <f t="shared" si="5"/>
        <v>0.19384282407407408</v>
      </c>
      <c r="G164" s="34">
        <f t="shared" si="6"/>
        <v>0.99742009869373138</v>
      </c>
    </row>
    <row r="165" spans="1:7">
      <c r="A165" s="20" t="s">
        <v>55</v>
      </c>
      <c r="B165" s="33">
        <v>32240</v>
      </c>
      <c r="C165" s="35">
        <v>0.171875</v>
      </c>
      <c r="D165" s="67">
        <f t="shared" si="4"/>
        <v>7.9375</v>
      </c>
      <c r="E165" s="67">
        <v>-16748.75</v>
      </c>
      <c r="F165" s="67">
        <f t="shared" si="5"/>
        <v>0.19385127314814815</v>
      </c>
      <c r="G165" s="34">
        <f t="shared" si="6"/>
        <v>0.99746357348490344</v>
      </c>
    </row>
    <row r="166" spans="1:7">
      <c r="A166" s="20" t="s">
        <v>55</v>
      </c>
      <c r="B166" s="33">
        <v>32285</v>
      </c>
      <c r="C166" s="35">
        <v>0.828125</v>
      </c>
      <c r="D166" s="67">
        <f t="shared" ref="D166:D229" si="7">((B166+C166)-$D$100)/365.25</f>
        <v>8.0625</v>
      </c>
      <c r="E166" s="67">
        <v>-16749.759999999998</v>
      </c>
      <c r="F166" s="67">
        <f t="shared" ref="F166:F229" si="8">-E166/86400</f>
        <v>0.19386296296296293</v>
      </c>
      <c r="G166" s="34">
        <f t="shared" ref="G166:G229" si="9">F166/$C$53</f>
        <v>0.99752372353844276</v>
      </c>
    </row>
    <row r="167" spans="1:7">
      <c r="A167" s="20" t="s">
        <v>55</v>
      </c>
      <c r="B167" s="33">
        <v>32331</v>
      </c>
      <c r="C167" s="35">
        <v>0.484375</v>
      </c>
      <c r="D167" s="67">
        <f t="shared" si="7"/>
        <v>8.1875</v>
      </c>
      <c r="E167" s="67">
        <v>-16750.669999999998</v>
      </c>
      <c r="F167" s="67">
        <f t="shared" si="8"/>
        <v>0.19387349537037035</v>
      </c>
      <c r="G167" s="34">
        <f t="shared" si="9"/>
        <v>0.99757791814113683</v>
      </c>
    </row>
    <row r="168" spans="1:7">
      <c r="A168" s="20" t="s">
        <v>55</v>
      </c>
      <c r="B168" s="33">
        <v>32377</v>
      </c>
      <c r="C168" s="35">
        <v>0.140625</v>
      </c>
      <c r="D168" s="67">
        <f t="shared" si="7"/>
        <v>8.3125</v>
      </c>
      <c r="E168" s="67">
        <v>-16751.5</v>
      </c>
      <c r="F168" s="67">
        <f t="shared" si="8"/>
        <v>0.19388310185185184</v>
      </c>
      <c r="G168" s="34">
        <f t="shared" si="9"/>
        <v>0.99762734838315448</v>
      </c>
    </row>
    <row r="169" spans="1:7">
      <c r="A169" s="20" t="s">
        <v>55</v>
      </c>
      <c r="B169" s="33">
        <v>32422</v>
      </c>
      <c r="C169" s="35">
        <v>0.796875</v>
      </c>
      <c r="D169" s="67">
        <f t="shared" si="7"/>
        <v>8.4375</v>
      </c>
      <c r="E169" s="67">
        <v>-16752.259999999998</v>
      </c>
      <c r="F169" s="67">
        <f t="shared" si="8"/>
        <v>0.19389189814814814</v>
      </c>
      <c r="G169" s="34">
        <f t="shared" si="9"/>
        <v>0.99767260980958028</v>
      </c>
    </row>
    <row r="170" spans="1:7">
      <c r="A170" s="20" t="s">
        <v>55</v>
      </c>
      <c r="B170" s="33">
        <v>32468</v>
      </c>
      <c r="C170" s="35">
        <v>0.453125</v>
      </c>
      <c r="D170" s="67">
        <f t="shared" si="7"/>
        <v>8.5625</v>
      </c>
      <c r="E170" s="67">
        <v>-16753.080000000002</v>
      </c>
      <c r="F170" s="67">
        <f t="shared" si="8"/>
        <v>0.19390138888888891</v>
      </c>
      <c r="G170" s="34">
        <f t="shared" si="9"/>
        <v>0.99772144450651357</v>
      </c>
    </row>
    <row r="171" spans="1:7">
      <c r="A171" s="20" t="s">
        <v>55</v>
      </c>
      <c r="B171" s="33">
        <v>32514</v>
      </c>
      <c r="C171" s="35">
        <v>0.109375</v>
      </c>
      <c r="D171" s="67">
        <f t="shared" si="7"/>
        <v>8.6875</v>
      </c>
      <c r="E171" s="67">
        <v>-16753.8</v>
      </c>
      <c r="F171" s="67">
        <f t="shared" si="8"/>
        <v>0.19390972222222222</v>
      </c>
      <c r="G171" s="34">
        <f t="shared" si="9"/>
        <v>0.99776432375260093</v>
      </c>
    </row>
    <row r="172" spans="1:7">
      <c r="A172" s="20" t="s">
        <v>55</v>
      </c>
      <c r="B172" s="33">
        <v>32559</v>
      </c>
      <c r="C172" s="35">
        <v>0.765625</v>
      </c>
      <c r="D172" s="67">
        <f t="shared" si="7"/>
        <v>8.8125</v>
      </c>
      <c r="E172" s="67">
        <v>-16754.45</v>
      </c>
      <c r="F172" s="67">
        <f t="shared" si="8"/>
        <v>0.19391724537037039</v>
      </c>
      <c r="G172" s="34">
        <f t="shared" si="9"/>
        <v>0.99780303418309679</v>
      </c>
    </row>
    <row r="173" spans="1:7">
      <c r="A173" s="20" t="s">
        <v>55</v>
      </c>
      <c r="B173" s="33">
        <v>32605</v>
      </c>
      <c r="C173" s="35">
        <v>0.421875</v>
      </c>
      <c r="D173" s="67">
        <f t="shared" si="7"/>
        <v>8.9375</v>
      </c>
      <c r="E173" s="67">
        <v>-16755.080000000002</v>
      </c>
      <c r="F173" s="67">
        <f t="shared" si="8"/>
        <v>0.19392453703703705</v>
      </c>
      <c r="G173" s="34">
        <f t="shared" si="9"/>
        <v>0.99784055352342338</v>
      </c>
    </row>
    <row r="174" spans="1:7">
      <c r="A174" s="20" t="s">
        <v>55</v>
      </c>
      <c r="B174" s="33">
        <v>32651</v>
      </c>
      <c r="C174" s="35">
        <v>7.8125E-2</v>
      </c>
      <c r="D174" s="67">
        <f t="shared" si="7"/>
        <v>9.0625</v>
      </c>
      <c r="E174" s="67">
        <v>-16755.72</v>
      </c>
      <c r="F174" s="67">
        <f t="shared" si="8"/>
        <v>0.19393194444444445</v>
      </c>
      <c r="G174" s="34">
        <f t="shared" si="9"/>
        <v>0.99787866840883455</v>
      </c>
    </row>
    <row r="175" spans="1:7">
      <c r="A175" s="20" t="s">
        <v>55</v>
      </c>
      <c r="B175" s="33">
        <v>32696</v>
      </c>
      <c r="C175" s="35">
        <v>0.734375</v>
      </c>
      <c r="D175" s="67">
        <f t="shared" si="7"/>
        <v>9.1875</v>
      </c>
      <c r="E175" s="67">
        <v>-16756.38</v>
      </c>
      <c r="F175" s="67">
        <f t="shared" si="8"/>
        <v>0.19393958333333333</v>
      </c>
      <c r="G175" s="34">
        <f t="shared" si="9"/>
        <v>0.99791797438441476</v>
      </c>
    </row>
    <row r="176" spans="1:7">
      <c r="A176" s="20" t="s">
        <v>55</v>
      </c>
      <c r="B176" s="33">
        <v>32742</v>
      </c>
      <c r="C176" s="35">
        <v>0.390625</v>
      </c>
      <c r="D176" s="67">
        <f t="shared" si="7"/>
        <v>9.3125</v>
      </c>
      <c r="E176" s="67">
        <v>-16756.97</v>
      </c>
      <c r="F176" s="67">
        <f t="shared" si="8"/>
        <v>0.19394641203703705</v>
      </c>
      <c r="G176" s="34">
        <f t="shared" si="9"/>
        <v>0.99795311154440325</v>
      </c>
    </row>
    <row r="177" spans="1:7">
      <c r="A177" s="20" t="s">
        <v>55</v>
      </c>
      <c r="B177" s="33">
        <v>32788</v>
      </c>
      <c r="C177" s="35">
        <v>4.6875E-2</v>
      </c>
      <c r="D177" s="67">
        <f t="shared" si="7"/>
        <v>9.4375</v>
      </c>
      <c r="E177" s="67">
        <v>-16757.53</v>
      </c>
      <c r="F177" s="67">
        <f t="shared" si="8"/>
        <v>0.19395289351851849</v>
      </c>
      <c r="G177" s="34">
        <f t="shared" si="9"/>
        <v>0.99798646206913788</v>
      </c>
    </row>
    <row r="178" spans="1:7">
      <c r="A178" s="20" t="s">
        <v>55</v>
      </c>
      <c r="B178" s="33">
        <v>32833</v>
      </c>
      <c r="C178" s="35">
        <v>0.703125</v>
      </c>
      <c r="D178" s="67">
        <f t="shared" si="7"/>
        <v>9.5625</v>
      </c>
      <c r="E178" s="67">
        <v>-16758.060000000001</v>
      </c>
      <c r="F178" s="67">
        <f t="shared" si="8"/>
        <v>0.19395902777777779</v>
      </c>
      <c r="G178" s="34">
        <f t="shared" si="9"/>
        <v>0.9980180259586191</v>
      </c>
    </row>
    <row r="179" spans="1:7">
      <c r="A179" s="20" t="s">
        <v>55</v>
      </c>
      <c r="B179" s="33">
        <v>32879</v>
      </c>
      <c r="C179" s="35">
        <v>0.359375</v>
      </c>
      <c r="D179" s="67">
        <f t="shared" si="7"/>
        <v>9.6875</v>
      </c>
      <c r="E179" s="67">
        <v>-16758.580000000002</v>
      </c>
      <c r="F179" s="67">
        <f t="shared" si="8"/>
        <v>0.19396504629629632</v>
      </c>
      <c r="G179" s="34">
        <f t="shared" si="9"/>
        <v>0.99804899430301575</v>
      </c>
    </row>
    <row r="180" spans="1:7">
      <c r="A180" s="20" t="s">
        <v>55</v>
      </c>
      <c r="B180" s="33">
        <v>32925</v>
      </c>
      <c r="C180" s="35">
        <v>1.5625E-2</v>
      </c>
      <c r="D180" s="67">
        <f t="shared" si="7"/>
        <v>9.8125</v>
      </c>
      <c r="E180" s="67">
        <v>-16759.18</v>
      </c>
      <c r="F180" s="67">
        <f t="shared" si="8"/>
        <v>0.19397199074074076</v>
      </c>
      <c r="G180" s="34">
        <f t="shared" si="9"/>
        <v>0.9980847270080887</v>
      </c>
    </row>
    <row r="181" spans="1:7">
      <c r="A181" s="20" t="s">
        <v>55</v>
      </c>
      <c r="B181" s="33">
        <v>32970</v>
      </c>
      <c r="C181" s="35">
        <v>0.671875</v>
      </c>
      <c r="D181" s="67">
        <f t="shared" si="7"/>
        <v>9.9375</v>
      </c>
      <c r="E181" s="67">
        <v>-16759.73</v>
      </c>
      <c r="F181" s="67">
        <f t="shared" si="8"/>
        <v>0.19397835648148148</v>
      </c>
      <c r="G181" s="34">
        <f t="shared" si="9"/>
        <v>0.99811748198773886</v>
      </c>
    </row>
    <row r="182" spans="1:7">
      <c r="A182" s="20" t="s">
        <v>55</v>
      </c>
      <c r="B182" s="33">
        <v>33016</v>
      </c>
      <c r="C182" s="35">
        <v>0.328125</v>
      </c>
      <c r="D182" s="67">
        <f t="shared" si="7"/>
        <v>10.0625</v>
      </c>
      <c r="E182" s="67">
        <v>-16760.23</v>
      </c>
      <c r="F182" s="67">
        <f t="shared" si="8"/>
        <v>0.1939841435185185</v>
      </c>
      <c r="G182" s="34">
        <f t="shared" si="9"/>
        <v>0.99814725924196623</v>
      </c>
    </row>
    <row r="183" spans="1:7">
      <c r="A183" s="20" t="s">
        <v>55</v>
      </c>
      <c r="B183" s="33">
        <v>33061</v>
      </c>
      <c r="C183" s="35">
        <v>0.984375</v>
      </c>
      <c r="D183" s="67">
        <f t="shared" si="7"/>
        <v>10.1875</v>
      </c>
      <c r="E183" s="67">
        <v>-16760.740000000002</v>
      </c>
      <c r="F183" s="67">
        <f t="shared" si="8"/>
        <v>0.19399004629629632</v>
      </c>
      <c r="G183" s="34">
        <f t="shared" si="9"/>
        <v>0.99817763204127852</v>
      </c>
    </row>
    <row r="184" spans="1:7">
      <c r="A184" s="20" t="s">
        <v>55</v>
      </c>
      <c r="B184" s="33">
        <v>33107</v>
      </c>
      <c r="C184" s="35">
        <v>0.640625</v>
      </c>
      <c r="D184" s="67">
        <f t="shared" si="7"/>
        <v>10.3125</v>
      </c>
      <c r="E184" s="67">
        <v>-16761.16</v>
      </c>
      <c r="F184" s="67">
        <f t="shared" si="8"/>
        <v>0.19399490740740741</v>
      </c>
      <c r="G184" s="34">
        <f t="shared" si="9"/>
        <v>0.99820264493482946</v>
      </c>
    </row>
    <row r="185" spans="1:7">
      <c r="A185" s="20" t="s">
        <v>55</v>
      </c>
      <c r="B185" s="33">
        <v>33153</v>
      </c>
      <c r="C185" s="35">
        <v>0.296875</v>
      </c>
      <c r="D185" s="67">
        <f t="shared" si="7"/>
        <v>10.4375</v>
      </c>
      <c r="E185" s="67">
        <v>-16761.68</v>
      </c>
      <c r="F185" s="67">
        <f t="shared" si="8"/>
        <v>0.19400092592592594</v>
      </c>
      <c r="G185" s="34">
        <f t="shared" si="9"/>
        <v>0.99823361327922611</v>
      </c>
    </row>
    <row r="186" spans="1:7">
      <c r="A186" s="20" t="s">
        <v>55</v>
      </c>
      <c r="B186" s="33">
        <v>33198</v>
      </c>
      <c r="C186" s="35">
        <v>0.953125</v>
      </c>
      <c r="D186" s="67">
        <f t="shared" si="7"/>
        <v>10.5625</v>
      </c>
      <c r="E186" s="67">
        <v>-16762.16</v>
      </c>
      <c r="F186" s="67">
        <f t="shared" si="8"/>
        <v>0.19400648148148147</v>
      </c>
      <c r="G186" s="34">
        <f t="shared" si="9"/>
        <v>0.99826219944328431</v>
      </c>
    </row>
    <row r="187" spans="1:7">
      <c r="A187" s="20" t="s">
        <v>55</v>
      </c>
      <c r="B187" s="33">
        <v>33244</v>
      </c>
      <c r="C187" s="35">
        <v>0.609375</v>
      </c>
      <c r="D187" s="67">
        <f t="shared" si="7"/>
        <v>10.6875</v>
      </c>
      <c r="E187" s="67">
        <v>-16762.59</v>
      </c>
      <c r="F187" s="67">
        <f t="shared" si="8"/>
        <v>0.19401145833333333</v>
      </c>
      <c r="G187" s="34">
        <f t="shared" si="9"/>
        <v>0.99828780788191995</v>
      </c>
    </row>
    <row r="188" spans="1:7">
      <c r="A188" s="20" t="s">
        <v>55</v>
      </c>
      <c r="B188" s="33">
        <v>33290</v>
      </c>
      <c r="C188" s="35">
        <v>0.265625</v>
      </c>
      <c r="D188" s="67">
        <f t="shared" si="7"/>
        <v>10.8125</v>
      </c>
      <c r="E188" s="67">
        <v>-16763.03</v>
      </c>
      <c r="F188" s="67">
        <f t="shared" si="8"/>
        <v>0.1940165509259259</v>
      </c>
      <c r="G188" s="34">
        <f t="shared" si="9"/>
        <v>0.99831401186564006</v>
      </c>
    </row>
    <row r="189" spans="1:7">
      <c r="A189" s="20" t="s">
        <v>55</v>
      </c>
      <c r="B189" s="33">
        <v>33335</v>
      </c>
      <c r="C189" s="35">
        <v>0.921875</v>
      </c>
      <c r="D189" s="67">
        <f t="shared" si="7"/>
        <v>10.9375</v>
      </c>
      <c r="E189" s="67">
        <v>-16763.43</v>
      </c>
      <c r="F189" s="67">
        <f t="shared" si="8"/>
        <v>0.19402118055555556</v>
      </c>
      <c r="G189" s="34">
        <f t="shared" si="9"/>
        <v>0.99833783366902218</v>
      </c>
    </row>
    <row r="190" spans="1:7">
      <c r="A190" s="20" t="s">
        <v>55</v>
      </c>
      <c r="B190" s="33">
        <v>33381</v>
      </c>
      <c r="C190" s="35">
        <v>0.578125</v>
      </c>
      <c r="D190" s="67">
        <f t="shared" si="7"/>
        <v>11.0625</v>
      </c>
      <c r="E190" s="67">
        <v>-16763.82</v>
      </c>
      <c r="F190" s="67">
        <f t="shared" si="8"/>
        <v>0.19402569444444445</v>
      </c>
      <c r="G190" s="34">
        <f t="shared" si="9"/>
        <v>0.99836105992731961</v>
      </c>
    </row>
    <row r="191" spans="1:7">
      <c r="A191" s="20" t="s">
        <v>55</v>
      </c>
      <c r="B191" s="33">
        <v>33427</v>
      </c>
      <c r="C191" s="35">
        <v>0.234375</v>
      </c>
      <c r="D191" s="67">
        <f t="shared" si="7"/>
        <v>11.1875</v>
      </c>
      <c r="E191" s="67">
        <v>-16764.18</v>
      </c>
      <c r="F191" s="67">
        <f t="shared" si="8"/>
        <v>0.19402986111111112</v>
      </c>
      <c r="G191" s="34">
        <f t="shared" si="9"/>
        <v>0.9983824995503634</v>
      </c>
    </row>
    <row r="192" spans="1:7">
      <c r="A192" s="20" t="s">
        <v>55</v>
      </c>
      <c r="B192" s="33">
        <v>33472</v>
      </c>
      <c r="C192" s="35">
        <v>0.890625</v>
      </c>
      <c r="D192" s="67">
        <f t="shared" si="7"/>
        <v>11.3125</v>
      </c>
      <c r="E192" s="67">
        <v>-16764.61</v>
      </c>
      <c r="F192" s="67">
        <f t="shared" si="8"/>
        <v>0.19403483796296297</v>
      </c>
      <c r="G192" s="34">
        <f t="shared" si="9"/>
        <v>0.99840810798899904</v>
      </c>
    </row>
    <row r="193" spans="1:7">
      <c r="A193" s="20" t="s">
        <v>55</v>
      </c>
      <c r="B193" s="33">
        <v>33518</v>
      </c>
      <c r="C193" s="35">
        <v>0.546875</v>
      </c>
      <c r="D193" s="67">
        <f t="shared" si="7"/>
        <v>11.4375</v>
      </c>
      <c r="E193" s="67">
        <v>-16764.849999999999</v>
      </c>
      <c r="F193" s="67">
        <f t="shared" si="8"/>
        <v>0.19403761574074072</v>
      </c>
      <c r="G193" s="34">
        <f t="shared" si="9"/>
        <v>0.99842240107102809</v>
      </c>
    </row>
    <row r="194" spans="1:7">
      <c r="A194" s="20" t="s">
        <v>55</v>
      </c>
      <c r="B194" s="33">
        <v>33564</v>
      </c>
      <c r="C194" s="35">
        <v>0.203125</v>
      </c>
      <c r="D194" s="67">
        <f t="shared" si="7"/>
        <v>11.5625</v>
      </c>
      <c r="E194" s="67">
        <v>-16765.25</v>
      </c>
      <c r="F194" s="67">
        <f t="shared" si="8"/>
        <v>0.19404224537037038</v>
      </c>
      <c r="G194" s="34">
        <f t="shared" si="9"/>
        <v>0.99844622287441021</v>
      </c>
    </row>
    <row r="195" spans="1:7">
      <c r="A195" s="20" t="s">
        <v>55</v>
      </c>
      <c r="B195" s="33">
        <v>33609</v>
      </c>
      <c r="C195" s="35">
        <v>0.859375</v>
      </c>
      <c r="D195" s="67">
        <f t="shared" si="7"/>
        <v>11.6875</v>
      </c>
      <c r="E195" s="67">
        <v>-16765.599999999999</v>
      </c>
      <c r="F195" s="67">
        <f t="shared" si="8"/>
        <v>0.19404629629629627</v>
      </c>
      <c r="G195" s="34">
        <f t="shared" si="9"/>
        <v>0.99846706695236931</v>
      </c>
    </row>
    <row r="196" spans="1:7">
      <c r="A196" s="20" t="s">
        <v>55</v>
      </c>
      <c r="B196" s="33">
        <v>33655</v>
      </c>
      <c r="C196" s="35">
        <v>0.515625</v>
      </c>
      <c r="D196" s="67">
        <f t="shared" si="7"/>
        <v>11.8125</v>
      </c>
      <c r="E196" s="67">
        <v>-16765.93</v>
      </c>
      <c r="F196" s="67">
        <f t="shared" si="8"/>
        <v>0.19405011574074074</v>
      </c>
      <c r="G196" s="34">
        <f t="shared" si="9"/>
        <v>0.99848671994015958</v>
      </c>
    </row>
    <row r="197" spans="1:7">
      <c r="A197" s="20" t="s">
        <v>55</v>
      </c>
      <c r="B197" s="33">
        <v>33701</v>
      </c>
      <c r="C197" s="35">
        <v>0.171875</v>
      </c>
      <c r="D197" s="67">
        <f t="shared" si="7"/>
        <v>11.9375</v>
      </c>
      <c r="E197" s="67">
        <v>-16766.259999999998</v>
      </c>
      <c r="F197" s="67">
        <f t="shared" si="8"/>
        <v>0.19405393518518516</v>
      </c>
      <c r="G197" s="34">
        <f t="shared" si="9"/>
        <v>0.99850637292794953</v>
      </c>
    </row>
    <row r="198" spans="1:7">
      <c r="A198" s="20" t="s">
        <v>55</v>
      </c>
      <c r="B198" s="33">
        <v>33746</v>
      </c>
      <c r="C198" s="35">
        <v>0.828125</v>
      </c>
      <c r="D198" s="67">
        <f t="shared" si="7"/>
        <v>12.0625</v>
      </c>
      <c r="E198" s="67">
        <v>-16766.61</v>
      </c>
      <c r="F198" s="67">
        <f t="shared" si="8"/>
        <v>0.19405798611111111</v>
      </c>
      <c r="G198" s="34">
        <f t="shared" si="9"/>
        <v>0.99852721700590896</v>
      </c>
    </row>
    <row r="199" spans="1:7">
      <c r="A199" s="20" t="s">
        <v>55</v>
      </c>
      <c r="B199" s="33">
        <v>33792</v>
      </c>
      <c r="C199" s="35">
        <v>0.484375</v>
      </c>
      <c r="D199" s="67">
        <f t="shared" si="7"/>
        <v>12.1875</v>
      </c>
      <c r="E199" s="67">
        <v>-16766.88</v>
      </c>
      <c r="F199" s="67">
        <f t="shared" si="8"/>
        <v>0.19406111111111113</v>
      </c>
      <c r="G199" s="34">
        <f t="shared" si="9"/>
        <v>0.99854329672319186</v>
      </c>
    </row>
    <row r="200" spans="1:7">
      <c r="A200" s="20" t="s">
        <v>55</v>
      </c>
      <c r="B200" s="33">
        <v>33838</v>
      </c>
      <c r="C200" s="35">
        <v>0.140625</v>
      </c>
      <c r="D200" s="67">
        <f t="shared" si="7"/>
        <v>12.3125</v>
      </c>
      <c r="E200" s="67">
        <v>-16767.21</v>
      </c>
      <c r="F200" s="67">
        <f t="shared" si="8"/>
        <v>0.19406493055555554</v>
      </c>
      <c r="G200" s="34">
        <f t="shared" si="9"/>
        <v>0.99856294971098181</v>
      </c>
    </row>
    <row r="201" spans="1:7">
      <c r="A201" s="20" t="s">
        <v>55</v>
      </c>
      <c r="B201" s="33">
        <v>33883</v>
      </c>
      <c r="C201" s="35">
        <v>0.796875</v>
      </c>
      <c r="D201" s="67">
        <f t="shared" si="7"/>
        <v>12.4375</v>
      </c>
      <c r="E201" s="67">
        <v>-16767.48</v>
      </c>
      <c r="F201" s="67">
        <f t="shared" si="8"/>
        <v>0.19406805555555556</v>
      </c>
      <c r="G201" s="34">
        <f t="shared" si="9"/>
        <v>0.99857902942826482</v>
      </c>
    </row>
    <row r="202" spans="1:7">
      <c r="A202" s="20" t="s">
        <v>55</v>
      </c>
      <c r="B202" s="33">
        <v>33929</v>
      </c>
      <c r="C202" s="35">
        <v>0.453125</v>
      </c>
      <c r="D202" s="67">
        <f t="shared" si="7"/>
        <v>12.5625</v>
      </c>
      <c r="E202" s="67">
        <v>-16767.78</v>
      </c>
      <c r="F202" s="67">
        <f t="shared" si="8"/>
        <v>0.19407152777777775</v>
      </c>
      <c r="G202" s="34">
        <f t="shared" si="9"/>
        <v>0.99859689578080113</v>
      </c>
    </row>
    <row r="203" spans="1:7">
      <c r="A203" s="20" t="s">
        <v>55</v>
      </c>
      <c r="B203" s="33">
        <v>33975</v>
      </c>
      <c r="C203" s="35">
        <v>0.109375</v>
      </c>
      <c r="D203" s="67">
        <f t="shared" si="7"/>
        <v>12.6875</v>
      </c>
      <c r="E203" s="67">
        <v>-16768.060000000001</v>
      </c>
      <c r="F203" s="67">
        <f t="shared" si="8"/>
        <v>0.19407476851851854</v>
      </c>
      <c r="G203" s="34">
        <f t="shared" si="9"/>
        <v>0.99861357104316872</v>
      </c>
    </row>
    <row r="204" spans="1:7">
      <c r="A204" s="20" t="s">
        <v>55</v>
      </c>
      <c r="B204" s="33">
        <v>34020</v>
      </c>
      <c r="C204" s="35">
        <v>0.765625</v>
      </c>
      <c r="D204" s="67">
        <f t="shared" si="7"/>
        <v>12.8125</v>
      </c>
      <c r="E204" s="67">
        <v>-16768.12</v>
      </c>
      <c r="F204" s="67">
        <f t="shared" si="8"/>
        <v>0.19407546296296296</v>
      </c>
      <c r="G204" s="34">
        <f t="shared" si="9"/>
        <v>0.99861714431367588</v>
      </c>
    </row>
    <row r="205" spans="1:7">
      <c r="A205" s="20" t="s">
        <v>55</v>
      </c>
      <c r="B205" s="33">
        <v>34066</v>
      </c>
      <c r="C205" s="35">
        <v>0.421875</v>
      </c>
      <c r="D205" s="67">
        <f t="shared" si="7"/>
        <v>12.9375</v>
      </c>
      <c r="E205" s="67">
        <v>-16768.560000000001</v>
      </c>
      <c r="F205" s="67">
        <f t="shared" si="8"/>
        <v>0.19408055555555556</v>
      </c>
      <c r="G205" s="34">
        <f t="shared" si="9"/>
        <v>0.99864334829739609</v>
      </c>
    </row>
    <row r="206" spans="1:7">
      <c r="A206" s="20" t="s">
        <v>55</v>
      </c>
      <c r="B206" s="33">
        <v>34112</v>
      </c>
      <c r="C206" s="35">
        <v>7.8125E-2</v>
      </c>
      <c r="D206" s="67">
        <f t="shared" si="7"/>
        <v>13.0625</v>
      </c>
      <c r="E206" s="67">
        <v>-16768.830000000002</v>
      </c>
      <c r="F206" s="67">
        <f t="shared" si="8"/>
        <v>0.19408368055555558</v>
      </c>
      <c r="G206" s="34">
        <f t="shared" si="9"/>
        <v>0.99865942801467911</v>
      </c>
    </row>
    <row r="207" spans="1:7">
      <c r="A207" s="20" t="s">
        <v>55</v>
      </c>
      <c r="B207" s="33">
        <v>34157</v>
      </c>
      <c r="C207" s="35">
        <v>0.734375</v>
      </c>
      <c r="D207" s="67">
        <f t="shared" si="7"/>
        <v>13.1875</v>
      </c>
      <c r="E207" s="67">
        <v>-16769.09</v>
      </c>
      <c r="F207" s="67">
        <f t="shared" si="8"/>
        <v>0.19408668981481481</v>
      </c>
      <c r="G207" s="34">
        <f t="shared" si="9"/>
        <v>0.99867491218687721</v>
      </c>
    </row>
    <row r="208" spans="1:7">
      <c r="A208" s="20" t="s">
        <v>55</v>
      </c>
      <c r="B208" s="33">
        <v>34203</v>
      </c>
      <c r="C208" s="35">
        <v>0.390625</v>
      </c>
      <c r="D208" s="67">
        <f t="shared" si="7"/>
        <v>13.3125</v>
      </c>
      <c r="E208" s="67">
        <v>-16769.38</v>
      </c>
      <c r="F208" s="67">
        <f t="shared" si="8"/>
        <v>0.19409004629629631</v>
      </c>
      <c r="G208" s="34">
        <f t="shared" si="9"/>
        <v>0.99869218299432927</v>
      </c>
    </row>
    <row r="209" spans="1:7">
      <c r="A209" s="20" t="s">
        <v>55</v>
      </c>
      <c r="B209" s="33">
        <v>34249</v>
      </c>
      <c r="C209" s="35">
        <v>4.6875E-2</v>
      </c>
      <c r="D209" s="67">
        <f t="shared" si="7"/>
        <v>13.4375</v>
      </c>
      <c r="E209" s="67">
        <v>-16769.63</v>
      </c>
      <c r="F209" s="67">
        <f t="shared" si="8"/>
        <v>0.19409293981481482</v>
      </c>
      <c r="G209" s="34">
        <f t="shared" si="9"/>
        <v>0.9987070716214429</v>
      </c>
    </row>
    <row r="210" spans="1:7">
      <c r="A210" s="20" t="s">
        <v>55</v>
      </c>
      <c r="B210" s="33">
        <v>34294</v>
      </c>
      <c r="C210" s="35">
        <v>0.703125</v>
      </c>
      <c r="D210" s="67">
        <f t="shared" si="7"/>
        <v>13.5625</v>
      </c>
      <c r="E210" s="67">
        <v>-16769.830000000002</v>
      </c>
      <c r="F210" s="67">
        <f t="shared" si="8"/>
        <v>0.19409525462962965</v>
      </c>
      <c r="G210" s="34">
        <f t="shared" si="9"/>
        <v>0.99871898252313396</v>
      </c>
    </row>
    <row r="211" spans="1:7">
      <c r="A211" s="20" t="s">
        <v>55</v>
      </c>
      <c r="B211" s="33">
        <v>34340</v>
      </c>
      <c r="C211" s="35">
        <v>0.359375</v>
      </c>
      <c r="D211" s="67">
        <f t="shared" si="7"/>
        <v>13.6875</v>
      </c>
      <c r="E211" s="67">
        <v>-16770.39</v>
      </c>
      <c r="F211" s="67">
        <f t="shared" si="8"/>
        <v>0.19410173611111112</v>
      </c>
      <c r="G211" s="34">
        <f t="shared" si="9"/>
        <v>0.9987523330478687</v>
      </c>
    </row>
    <row r="212" spans="1:7">
      <c r="A212" s="20" t="s">
        <v>55</v>
      </c>
      <c r="B212" s="33">
        <v>34386</v>
      </c>
      <c r="C212" s="35">
        <v>1.5625E-2</v>
      </c>
      <c r="D212" s="67">
        <f t="shared" si="7"/>
        <v>13.8125</v>
      </c>
      <c r="E212" s="67">
        <v>-16770.47</v>
      </c>
      <c r="F212" s="67">
        <f t="shared" si="8"/>
        <v>0.19410266203703705</v>
      </c>
      <c r="G212" s="34">
        <f t="shared" si="9"/>
        <v>0.99875709740854512</v>
      </c>
    </row>
    <row r="213" spans="1:7">
      <c r="A213" s="20" t="s">
        <v>55</v>
      </c>
      <c r="B213" s="33">
        <v>34431</v>
      </c>
      <c r="C213" s="35">
        <v>0.671875</v>
      </c>
      <c r="D213" s="67">
        <f t="shared" si="7"/>
        <v>13.9375</v>
      </c>
      <c r="E213" s="67">
        <v>-16770.57</v>
      </c>
      <c r="F213" s="67">
        <f t="shared" si="8"/>
        <v>0.19410381944444444</v>
      </c>
      <c r="G213" s="34">
        <f t="shared" si="9"/>
        <v>0.99876305285939049</v>
      </c>
    </row>
    <row r="214" spans="1:7">
      <c r="A214" s="20" t="s">
        <v>55</v>
      </c>
      <c r="B214" s="33">
        <v>34477</v>
      </c>
      <c r="C214" s="35">
        <v>0.328125</v>
      </c>
      <c r="D214" s="67">
        <f t="shared" si="7"/>
        <v>14.0625</v>
      </c>
      <c r="E214" s="67">
        <v>-16770.73</v>
      </c>
      <c r="F214" s="67">
        <f t="shared" si="8"/>
        <v>0.1941056712962963</v>
      </c>
      <c r="G214" s="34">
        <f t="shared" si="9"/>
        <v>0.99877258158074333</v>
      </c>
    </row>
    <row r="215" spans="1:7">
      <c r="A215" s="20" t="s">
        <v>55</v>
      </c>
      <c r="B215" s="33">
        <v>34522</v>
      </c>
      <c r="C215" s="35">
        <v>0.984375</v>
      </c>
      <c r="D215" s="67">
        <f t="shared" si="7"/>
        <v>14.1875</v>
      </c>
      <c r="E215" s="67">
        <v>-16770.97</v>
      </c>
      <c r="F215" s="67">
        <f t="shared" si="8"/>
        <v>0.1941084490740741</v>
      </c>
      <c r="G215" s="34">
        <f t="shared" si="9"/>
        <v>0.99878687466277261</v>
      </c>
    </row>
    <row r="216" spans="1:7">
      <c r="A216" s="20" t="s">
        <v>55</v>
      </c>
      <c r="B216" s="33">
        <v>34568</v>
      </c>
      <c r="C216" s="35">
        <v>0.640625</v>
      </c>
      <c r="D216" s="67">
        <f t="shared" si="7"/>
        <v>14.3125</v>
      </c>
      <c r="E216" s="67">
        <v>-16771.150000000001</v>
      </c>
      <c r="F216" s="67">
        <f t="shared" si="8"/>
        <v>0.19411053240740742</v>
      </c>
      <c r="G216" s="34">
        <f t="shared" si="9"/>
        <v>0.9987975944742945</v>
      </c>
    </row>
    <row r="217" spans="1:7">
      <c r="A217" s="20" t="s">
        <v>55</v>
      </c>
      <c r="B217" s="33">
        <v>34614</v>
      </c>
      <c r="C217" s="35">
        <v>0.296875</v>
      </c>
      <c r="D217" s="67">
        <f t="shared" si="7"/>
        <v>14.4375</v>
      </c>
      <c r="E217" s="67">
        <v>-16771.3</v>
      </c>
      <c r="F217" s="67">
        <f t="shared" si="8"/>
        <v>0.19411226851851851</v>
      </c>
      <c r="G217" s="34">
        <f t="shared" si="9"/>
        <v>0.99880652765056266</v>
      </c>
    </row>
    <row r="218" spans="1:7">
      <c r="A218" s="20" t="s">
        <v>55</v>
      </c>
      <c r="B218" s="33">
        <v>34659</v>
      </c>
      <c r="C218" s="35">
        <v>0.953125</v>
      </c>
      <c r="D218" s="67">
        <f t="shared" si="7"/>
        <v>14.5625</v>
      </c>
      <c r="E218" s="67">
        <v>-16771.48</v>
      </c>
      <c r="F218" s="67">
        <f t="shared" si="8"/>
        <v>0.19411435185185186</v>
      </c>
      <c r="G218" s="34">
        <f t="shared" si="9"/>
        <v>0.99881724746208456</v>
      </c>
    </row>
    <row r="219" spans="1:7">
      <c r="A219" s="20" t="s">
        <v>55</v>
      </c>
      <c r="B219" s="33">
        <v>34705</v>
      </c>
      <c r="C219" s="35">
        <v>0.609375</v>
      </c>
      <c r="D219" s="67">
        <f t="shared" si="7"/>
        <v>14.6875</v>
      </c>
      <c r="E219" s="67">
        <v>-16771.64</v>
      </c>
      <c r="F219" s="67">
        <f t="shared" si="8"/>
        <v>0.19411620370370369</v>
      </c>
      <c r="G219" s="34">
        <f t="shared" si="9"/>
        <v>0.99882677618343729</v>
      </c>
    </row>
    <row r="220" spans="1:7">
      <c r="A220" s="20" t="s">
        <v>55</v>
      </c>
      <c r="B220" s="33">
        <v>34751</v>
      </c>
      <c r="C220" s="35">
        <v>0.265625</v>
      </c>
      <c r="D220" s="67">
        <f t="shared" si="7"/>
        <v>14.8125</v>
      </c>
      <c r="E220" s="67">
        <v>-16771.830000000002</v>
      </c>
      <c r="F220" s="67">
        <f t="shared" si="8"/>
        <v>0.19411840277777781</v>
      </c>
      <c r="G220" s="34">
        <f t="shared" si="9"/>
        <v>0.99883809154004399</v>
      </c>
    </row>
    <row r="221" spans="1:7">
      <c r="A221" s="20" t="s">
        <v>55</v>
      </c>
      <c r="B221" s="33">
        <v>34796</v>
      </c>
      <c r="C221" s="35">
        <v>0.921875</v>
      </c>
      <c r="D221" s="67">
        <f t="shared" si="7"/>
        <v>14.9375</v>
      </c>
      <c r="E221" s="67">
        <v>-16771.939999999999</v>
      </c>
      <c r="F221" s="67">
        <f t="shared" si="8"/>
        <v>0.19411967592592591</v>
      </c>
      <c r="G221" s="34">
        <f t="shared" si="9"/>
        <v>0.99884464253597371</v>
      </c>
    </row>
    <row r="222" spans="1:7">
      <c r="A222" s="20" t="s">
        <v>55</v>
      </c>
      <c r="B222" s="33">
        <v>34842</v>
      </c>
      <c r="C222" s="35">
        <v>0.578125</v>
      </c>
      <c r="D222" s="67">
        <f t="shared" si="7"/>
        <v>15.0625</v>
      </c>
      <c r="E222" s="67">
        <v>-16772.11</v>
      </c>
      <c r="F222" s="67">
        <f t="shared" si="8"/>
        <v>0.19412164351851852</v>
      </c>
      <c r="G222" s="34">
        <f t="shared" si="9"/>
        <v>0.99885476680241114</v>
      </c>
    </row>
    <row r="223" spans="1:7">
      <c r="A223" s="20" t="s">
        <v>55</v>
      </c>
      <c r="B223" s="33">
        <v>34888</v>
      </c>
      <c r="C223" s="35">
        <v>0.234375</v>
      </c>
      <c r="D223" s="67">
        <f t="shared" si="7"/>
        <v>15.1875</v>
      </c>
      <c r="E223" s="67">
        <v>-16772.27</v>
      </c>
      <c r="F223" s="67">
        <f t="shared" si="8"/>
        <v>0.19412349537037038</v>
      </c>
      <c r="G223" s="34">
        <f t="shared" si="9"/>
        <v>0.99886429552376399</v>
      </c>
    </row>
    <row r="224" spans="1:7">
      <c r="A224" s="20" t="s">
        <v>55</v>
      </c>
      <c r="B224" s="33">
        <v>34933</v>
      </c>
      <c r="C224" s="35">
        <v>0.890625</v>
      </c>
      <c r="D224" s="67">
        <f t="shared" si="7"/>
        <v>15.3125</v>
      </c>
      <c r="E224" s="67">
        <v>-16772.41</v>
      </c>
      <c r="F224" s="67">
        <f t="shared" si="8"/>
        <v>0.19412511574074073</v>
      </c>
      <c r="G224" s="34">
        <f t="shared" si="9"/>
        <v>0.99887263315494768</v>
      </c>
    </row>
    <row r="225" spans="1:7">
      <c r="A225" s="20" t="s">
        <v>55</v>
      </c>
      <c r="B225" s="33">
        <v>34979</v>
      </c>
      <c r="C225" s="35">
        <v>0.546875</v>
      </c>
      <c r="D225" s="67">
        <f t="shared" si="7"/>
        <v>15.4375</v>
      </c>
      <c r="E225" s="67">
        <v>-16772.55</v>
      </c>
      <c r="F225" s="67">
        <f t="shared" si="8"/>
        <v>0.19412673611111111</v>
      </c>
      <c r="G225" s="34">
        <f t="shared" si="9"/>
        <v>0.99888097078613136</v>
      </c>
    </row>
    <row r="226" spans="1:7">
      <c r="A226" s="20" t="s">
        <v>55</v>
      </c>
      <c r="B226" s="33">
        <v>35025</v>
      </c>
      <c r="C226" s="35">
        <v>0.203125</v>
      </c>
      <c r="D226" s="67">
        <f t="shared" si="7"/>
        <v>15.5625</v>
      </c>
      <c r="E226" s="67">
        <v>-16772.669999999998</v>
      </c>
      <c r="F226" s="67">
        <f t="shared" si="8"/>
        <v>0.19412812499999998</v>
      </c>
      <c r="G226" s="34">
        <f t="shared" si="9"/>
        <v>0.99888811732714589</v>
      </c>
    </row>
    <row r="227" spans="1:7">
      <c r="A227" s="20" t="s">
        <v>55</v>
      </c>
      <c r="B227" s="33">
        <v>35070</v>
      </c>
      <c r="C227" s="35">
        <v>0.859375</v>
      </c>
      <c r="D227" s="67">
        <f t="shared" si="7"/>
        <v>15.6875</v>
      </c>
      <c r="E227" s="67">
        <v>-16772.79</v>
      </c>
      <c r="F227" s="67">
        <f t="shared" si="8"/>
        <v>0.19412951388888891</v>
      </c>
      <c r="G227" s="34">
        <f t="shared" si="9"/>
        <v>0.99889526386816063</v>
      </c>
    </row>
    <row r="228" spans="1:7">
      <c r="A228" s="20" t="s">
        <v>55</v>
      </c>
      <c r="B228" s="33">
        <v>35116</v>
      </c>
      <c r="C228" s="35">
        <v>0.515625</v>
      </c>
      <c r="D228" s="67">
        <f t="shared" si="7"/>
        <v>15.8125</v>
      </c>
      <c r="E228" s="67">
        <v>-16772.96</v>
      </c>
      <c r="F228" s="67">
        <f t="shared" si="8"/>
        <v>0.19413148148148146</v>
      </c>
      <c r="G228" s="34">
        <f t="shared" si="9"/>
        <v>0.99890538813459773</v>
      </c>
    </row>
    <row r="229" spans="1:7">
      <c r="A229" s="20" t="s">
        <v>55</v>
      </c>
      <c r="B229" s="33">
        <v>35162</v>
      </c>
      <c r="C229" s="35">
        <v>0.171875</v>
      </c>
      <c r="D229" s="67">
        <f t="shared" si="7"/>
        <v>15.9375</v>
      </c>
      <c r="E229" s="67">
        <v>-16773.12</v>
      </c>
      <c r="F229" s="67">
        <f t="shared" si="8"/>
        <v>0.19413333333333332</v>
      </c>
      <c r="G229" s="34">
        <f t="shared" si="9"/>
        <v>0.99891491685595069</v>
      </c>
    </row>
    <row r="230" spans="1:7">
      <c r="A230" s="20" t="s">
        <v>55</v>
      </c>
      <c r="B230" s="33">
        <v>35207</v>
      </c>
      <c r="C230" s="35">
        <v>0.828125</v>
      </c>
      <c r="D230" s="67">
        <f t="shared" ref="D230:D293" si="10">((B230+C230)-$D$100)/365.25</f>
        <v>16.0625</v>
      </c>
      <c r="E230" s="67">
        <v>-16773.27</v>
      </c>
      <c r="F230" s="67">
        <f t="shared" ref="F230:F293" si="11">-E230/86400</f>
        <v>0.19413506944444445</v>
      </c>
      <c r="G230" s="34">
        <f t="shared" ref="G230:G293" si="12">F230/$C$53</f>
        <v>0.99892385003221895</v>
      </c>
    </row>
    <row r="231" spans="1:7">
      <c r="A231" s="20" t="s">
        <v>55</v>
      </c>
      <c r="B231" s="33">
        <v>35253</v>
      </c>
      <c r="C231" s="35">
        <v>0.484375</v>
      </c>
      <c r="D231" s="67">
        <f t="shared" si="10"/>
        <v>16.1875</v>
      </c>
      <c r="E231" s="67">
        <v>-16773.38</v>
      </c>
      <c r="F231" s="67">
        <f t="shared" si="11"/>
        <v>0.1941363425925926</v>
      </c>
      <c r="G231" s="34">
        <f t="shared" si="12"/>
        <v>0.99893040102814901</v>
      </c>
    </row>
    <row r="232" spans="1:7">
      <c r="A232" s="20" t="s">
        <v>55</v>
      </c>
      <c r="B232" s="33">
        <v>35299</v>
      </c>
      <c r="C232" s="35">
        <v>0.140625</v>
      </c>
      <c r="D232" s="67">
        <f t="shared" si="10"/>
        <v>16.3125</v>
      </c>
      <c r="E232" s="67">
        <v>-16773.490000000002</v>
      </c>
      <c r="F232" s="67">
        <f t="shared" si="11"/>
        <v>0.19413761574074076</v>
      </c>
      <c r="G232" s="34">
        <f t="shared" si="12"/>
        <v>0.99893695202407906</v>
      </c>
    </row>
    <row r="233" spans="1:7">
      <c r="A233" s="20" t="s">
        <v>55</v>
      </c>
      <c r="B233" s="33">
        <v>35344</v>
      </c>
      <c r="C233" s="35">
        <v>0.796875</v>
      </c>
      <c r="D233" s="67">
        <f t="shared" si="10"/>
        <v>16.4375</v>
      </c>
      <c r="E233" s="67">
        <v>-16773.59</v>
      </c>
      <c r="F233" s="67">
        <f t="shared" si="11"/>
        <v>0.19413877314814815</v>
      </c>
      <c r="G233" s="34">
        <f t="shared" si="12"/>
        <v>0.99894290747492454</v>
      </c>
    </row>
    <row r="234" spans="1:7">
      <c r="A234" s="20" t="s">
        <v>55</v>
      </c>
      <c r="B234" s="33">
        <v>35390</v>
      </c>
      <c r="C234" s="35">
        <v>0.453125</v>
      </c>
      <c r="D234" s="67">
        <f t="shared" si="10"/>
        <v>16.5625</v>
      </c>
      <c r="E234" s="67">
        <v>-16773.71</v>
      </c>
      <c r="F234" s="67">
        <f t="shared" si="11"/>
        <v>0.19414016203703702</v>
      </c>
      <c r="G234" s="34">
        <f t="shared" si="12"/>
        <v>0.99895005401593895</v>
      </c>
    </row>
    <row r="235" spans="1:7">
      <c r="A235" s="20" t="s">
        <v>55</v>
      </c>
      <c r="B235" s="33">
        <v>35436</v>
      </c>
      <c r="C235" s="35">
        <v>0.109375</v>
      </c>
      <c r="D235" s="67">
        <f t="shared" si="10"/>
        <v>16.6875</v>
      </c>
      <c r="E235" s="67">
        <v>-16773.82</v>
      </c>
      <c r="F235" s="67">
        <f t="shared" si="11"/>
        <v>0.19414143518518517</v>
      </c>
      <c r="G235" s="34">
        <f t="shared" si="12"/>
        <v>0.99895660501186911</v>
      </c>
    </row>
    <row r="236" spans="1:7">
      <c r="A236" s="20" t="s">
        <v>55</v>
      </c>
      <c r="B236" s="33">
        <v>35481</v>
      </c>
      <c r="C236" s="35">
        <v>0.765625</v>
      </c>
      <c r="D236" s="67">
        <f t="shared" si="10"/>
        <v>16.8125</v>
      </c>
      <c r="E236" s="67">
        <v>-16773.89</v>
      </c>
      <c r="F236" s="67">
        <f t="shared" si="11"/>
        <v>0.19414224537037036</v>
      </c>
      <c r="G236" s="34">
        <f t="shared" si="12"/>
        <v>0.99896077382746096</v>
      </c>
    </row>
    <row r="237" spans="1:7">
      <c r="A237" s="20" t="s">
        <v>55</v>
      </c>
      <c r="B237" s="33">
        <v>35527</v>
      </c>
      <c r="C237" s="35">
        <v>0.421875</v>
      </c>
      <c r="D237" s="67">
        <f t="shared" si="10"/>
        <v>16.9375</v>
      </c>
      <c r="E237" s="67">
        <v>-16773.98</v>
      </c>
      <c r="F237" s="67">
        <f t="shared" si="11"/>
        <v>0.19414328703703704</v>
      </c>
      <c r="G237" s="34">
        <f t="shared" si="12"/>
        <v>0.99896613373322196</v>
      </c>
    </row>
    <row r="238" spans="1:7">
      <c r="A238" s="20" t="s">
        <v>55</v>
      </c>
      <c r="B238" s="33">
        <v>35573</v>
      </c>
      <c r="C238" s="35">
        <v>7.8125E-2</v>
      </c>
      <c r="D238" s="67">
        <f t="shared" si="10"/>
        <v>17.0625</v>
      </c>
      <c r="E238" s="67">
        <v>-16774.09</v>
      </c>
      <c r="F238" s="67">
        <f t="shared" si="11"/>
        <v>0.19414456018518519</v>
      </c>
      <c r="G238" s="34">
        <f t="shared" si="12"/>
        <v>0.99897268472915202</v>
      </c>
    </row>
    <row r="239" spans="1:7">
      <c r="A239" s="20" t="s">
        <v>55</v>
      </c>
      <c r="B239" s="33">
        <v>35618</v>
      </c>
      <c r="C239" s="35">
        <v>0.734375</v>
      </c>
      <c r="D239" s="67">
        <f t="shared" si="10"/>
        <v>17.1875</v>
      </c>
      <c r="E239" s="67">
        <v>-16774.169999999998</v>
      </c>
      <c r="F239" s="67">
        <f t="shared" si="11"/>
        <v>0.1941454861111111</v>
      </c>
      <c r="G239" s="34">
        <f t="shared" si="12"/>
        <v>0.99897744908982833</v>
      </c>
    </row>
    <row r="240" spans="1:7">
      <c r="A240" s="20" t="s">
        <v>55</v>
      </c>
      <c r="B240" s="33">
        <v>35664</v>
      </c>
      <c r="C240" s="35">
        <v>0.390625</v>
      </c>
      <c r="D240" s="67">
        <f t="shared" si="10"/>
        <v>17.3125</v>
      </c>
      <c r="E240" s="67">
        <v>-16774.28</v>
      </c>
      <c r="F240" s="67">
        <f t="shared" si="11"/>
        <v>0.19414675925925926</v>
      </c>
      <c r="G240" s="34">
        <f t="shared" si="12"/>
        <v>0.99898400008575838</v>
      </c>
    </row>
    <row r="241" spans="1:7">
      <c r="A241" s="20" t="s">
        <v>55</v>
      </c>
      <c r="B241" s="33">
        <v>35710</v>
      </c>
      <c r="C241" s="35">
        <v>4.6875E-2</v>
      </c>
      <c r="D241" s="67">
        <f t="shared" si="10"/>
        <v>17.4375</v>
      </c>
      <c r="E241" s="67">
        <v>-16774.330000000002</v>
      </c>
      <c r="F241" s="67">
        <f t="shared" si="11"/>
        <v>0.19414733796296299</v>
      </c>
      <c r="G241" s="34">
        <f t="shared" si="12"/>
        <v>0.99898697781118129</v>
      </c>
    </row>
    <row r="242" spans="1:7">
      <c r="A242" s="20" t="s">
        <v>55</v>
      </c>
      <c r="B242" s="33">
        <v>35755</v>
      </c>
      <c r="C242" s="35">
        <v>0.703125</v>
      </c>
      <c r="D242" s="67">
        <f t="shared" si="10"/>
        <v>17.5625</v>
      </c>
      <c r="E242" s="67">
        <v>-16774.490000000002</v>
      </c>
      <c r="F242" s="67">
        <f t="shared" si="11"/>
        <v>0.19414918981481483</v>
      </c>
      <c r="G242" s="34">
        <f t="shared" si="12"/>
        <v>0.99899650653253402</v>
      </c>
    </row>
    <row r="243" spans="1:7">
      <c r="A243" s="20" t="s">
        <v>55</v>
      </c>
      <c r="B243" s="33">
        <v>35801</v>
      </c>
      <c r="C243" s="35">
        <v>0.359375</v>
      </c>
      <c r="D243" s="67">
        <f t="shared" si="10"/>
        <v>17.6875</v>
      </c>
      <c r="E243" s="67">
        <v>-16774.560000000001</v>
      </c>
      <c r="F243" s="67">
        <f t="shared" si="11"/>
        <v>0.19415000000000002</v>
      </c>
      <c r="G243" s="34">
        <f t="shared" si="12"/>
        <v>0.99900067534812587</v>
      </c>
    </row>
    <row r="244" spans="1:7">
      <c r="A244" s="20" t="s">
        <v>55</v>
      </c>
      <c r="B244" s="33">
        <v>35847</v>
      </c>
      <c r="C244" s="35">
        <v>1.5625E-2</v>
      </c>
      <c r="D244" s="67">
        <f t="shared" si="10"/>
        <v>17.8125</v>
      </c>
      <c r="E244" s="67">
        <v>-16774.759999999998</v>
      </c>
      <c r="F244" s="67">
        <f t="shared" si="11"/>
        <v>0.19415231481481479</v>
      </c>
      <c r="G244" s="34">
        <f t="shared" si="12"/>
        <v>0.9990125862498167</v>
      </c>
    </row>
    <row r="245" spans="1:7">
      <c r="A245" s="20" t="s">
        <v>55</v>
      </c>
      <c r="B245" s="33">
        <v>35892</v>
      </c>
      <c r="C245" s="35">
        <v>0.671875</v>
      </c>
      <c r="D245" s="67">
        <f t="shared" si="10"/>
        <v>17.9375</v>
      </c>
      <c r="E245" s="67">
        <v>-16774.849999999999</v>
      </c>
      <c r="F245" s="67">
        <f t="shared" si="11"/>
        <v>0.19415335648148146</v>
      </c>
      <c r="G245" s="34">
        <f t="shared" si="12"/>
        <v>0.99901794615557771</v>
      </c>
    </row>
    <row r="246" spans="1:7">
      <c r="A246" s="20" t="s">
        <v>55</v>
      </c>
      <c r="B246" s="33">
        <v>35938</v>
      </c>
      <c r="C246" s="35">
        <v>0.328125</v>
      </c>
      <c r="D246" s="67">
        <f t="shared" si="10"/>
        <v>18.0625</v>
      </c>
      <c r="E246" s="67">
        <v>-16775.03</v>
      </c>
      <c r="F246" s="67">
        <f t="shared" si="11"/>
        <v>0.19415543981481481</v>
      </c>
      <c r="G246" s="34">
        <f t="shared" si="12"/>
        <v>0.99902866596709961</v>
      </c>
    </row>
    <row r="247" spans="1:7">
      <c r="A247" s="20" t="s">
        <v>55</v>
      </c>
      <c r="B247" s="33">
        <v>35983</v>
      </c>
      <c r="C247" s="35">
        <v>0.984375</v>
      </c>
      <c r="D247" s="67">
        <f t="shared" si="10"/>
        <v>18.1875</v>
      </c>
      <c r="E247" s="67">
        <v>-16775.11</v>
      </c>
      <c r="F247" s="67">
        <f t="shared" si="11"/>
        <v>0.19415636574074074</v>
      </c>
      <c r="G247" s="34">
        <f t="shared" si="12"/>
        <v>0.99903343032777603</v>
      </c>
    </row>
    <row r="248" spans="1:7">
      <c r="A248" s="20" t="s">
        <v>55</v>
      </c>
      <c r="B248" s="33">
        <v>36029</v>
      </c>
      <c r="C248" s="35">
        <v>0.640625</v>
      </c>
      <c r="D248" s="67">
        <f t="shared" si="10"/>
        <v>18.3125</v>
      </c>
      <c r="E248" s="67">
        <v>-16775.2</v>
      </c>
      <c r="F248" s="67">
        <f t="shared" si="11"/>
        <v>0.19415740740740742</v>
      </c>
      <c r="G248" s="34">
        <f t="shared" si="12"/>
        <v>0.99903879023353703</v>
      </c>
    </row>
    <row r="249" spans="1:7">
      <c r="A249" s="20" t="s">
        <v>55</v>
      </c>
      <c r="B249" s="33">
        <v>36075</v>
      </c>
      <c r="C249" s="35">
        <v>0.296875</v>
      </c>
      <c r="D249" s="67">
        <f t="shared" si="10"/>
        <v>18.4375</v>
      </c>
      <c r="E249" s="67">
        <v>-16775.39</v>
      </c>
      <c r="F249" s="67">
        <f t="shared" si="11"/>
        <v>0.19415960648148148</v>
      </c>
      <c r="G249" s="34">
        <f t="shared" si="12"/>
        <v>0.9990501055901434</v>
      </c>
    </row>
    <row r="250" spans="1:7">
      <c r="A250" s="20" t="s">
        <v>55</v>
      </c>
      <c r="B250" s="33">
        <v>36120</v>
      </c>
      <c r="C250" s="35">
        <v>0.953125</v>
      </c>
      <c r="D250" s="67">
        <f t="shared" si="10"/>
        <v>18.5625</v>
      </c>
      <c r="E250" s="67">
        <v>-16775.509999999998</v>
      </c>
      <c r="F250" s="67">
        <f t="shared" si="11"/>
        <v>0.19416099537037035</v>
      </c>
      <c r="G250" s="34">
        <f t="shared" si="12"/>
        <v>0.99905725213115792</v>
      </c>
    </row>
    <row r="251" spans="1:7">
      <c r="A251" s="20" t="s">
        <v>55</v>
      </c>
      <c r="B251" s="33">
        <v>36166</v>
      </c>
      <c r="C251" s="35">
        <v>0.609375</v>
      </c>
      <c r="D251" s="67">
        <f t="shared" si="10"/>
        <v>18.6875</v>
      </c>
      <c r="E251" s="67">
        <v>-16775.599999999999</v>
      </c>
      <c r="F251" s="67">
        <f t="shared" si="11"/>
        <v>0.19416203703703702</v>
      </c>
      <c r="G251" s="34">
        <f t="shared" si="12"/>
        <v>0.99906261203691893</v>
      </c>
    </row>
    <row r="252" spans="1:7">
      <c r="A252" s="20" t="s">
        <v>55</v>
      </c>
      <c r="B252" s="33">
        <v>36212</v>
      </c>
      <c r="C252" s="35">
        <v>0.265625</v>
      </c>
      <c r="D252" s="67">
        <f t="shared" si="10"/>
        <v>18.8125</v>
      </c>
      <c r="E252" s="67">
        <v>-16775.71</v>
      </c>
      <c r="F252" s="67">
        <f t="shared" si="11"/>
        <v>0.19416331018518518</v>
      </c>
      <c r="G252" s="34">
        <f t="shared" si="12"/>
        <v>0.99906916303284898</v>
      </c>
    </row>
    <row r="253" spans="1:7">
      <c r="A253" s="20" t="s">
        <v>55</v>
      </c>
      <c r="B253" s="33">
        <v>36257</v>
      </c>
      <c r="C253" s="35">
        <v>0.921875</v>
      </c>
      <c r="D253" s="67">
        <f t="shared" si="10"/>
        <v>18.9375</v>
      </c>
      <c r="E253" s="67">
        <v>-16775.77</v>
      </c>
      <c r="F253" s="67">
        <f t="shared" si="11"/>
        <v>0.19416400462962963</v>
      </c>
      <c r="G253" s="34">
        <f t="shared" si="12"/>
        <v>0.99907273630335625</v>
      </c>
    </row>
    <row r="254" spans="1:7">
      <c r="A254" s="20" t="s">
        <v>55</v>
      </c>
      <c r="B254" s="33">
        <v>36303</v>
      </c>
      <c r="C254" s="35">
        <v>0.578125</v>
      </c>
      <c r="D254" s="67">
        <f t="shared" si="10"/>
        <v>19.0625</v>
      </c>
      <c r="E254" s="67">
        <v>-16776.080000000002</v>
      </c>
      <c r="F254" s="67">
        <f t="shared" si="11"/>
        <v>0.19416759259259261</v>
      </c>
      <c r="G254" s="34">
        <f t="shared" si="12"/>
        <v>0.99909119820097747</v>
      </c>
    </row>
    <row r="255" spans="1:7">
      <c r="A255" s="20" t="s">
        <v>55</v>
      </c>
      <c r="B255" s="33">
        <v>36349</v>
      </c>
      <c r="C255" s="35">
        <v>0.234375</v>
      </c>
      <c r="D255" s="67">
        <f t="shared" si="10"/>
        <v>19.1875</v>
      </c>
      <c r="E255" s="67">
        <v>-16776.11</v>
      </c>
      <c r="F255" s="67">
        <f t="shared" si="11"/>
        <v>0.19416793981481481</v>
      </c>
      <c r="G255" s="34">
        <f t="shared" si="12"/>
        <v>0.99909298483623099</v>
      </c>
    </row>
    <row r="256" spans="1:7">
      <c r="A256" s="20" t="s">
        <v>55</v>
      </c>
      <c r="B256" s="33">
        <v>36394</v>
      </c>
      <c r="C256" s="35">
        <v>0.890625</v>
      </c>
      <c r="D256" s="67">
        <f t="shared" si="10"/>
        <v>19.3125</v>
      </c>
      <c r="E256" s="67">
        <v>-16776.189999999999</v>
      </c>
      <c r="F256" s="67">
        <f t="shared" si="11"/>
        <v>0.19416886574074071</v>
      </c>
      <c r="G256" s="34">
        <f t="shared" si="12"/>
        <v>0.9990977491969073</v>
      </c>
    </row>
    <row r="257" spans="1:7">
      <c r="A257" s="20" t="s">
        <v>55</v>
      </c>
      <c r="B257" s="33">
        <v>36440</v>
      </c>
      <c r="C257" s="35">
        <v>0.546875</v>
      </c>
      <c r="D257" s="67">
        <f t="shared" si="10"/>
        <v>19.4375</v>
      </c>
      <c r="E257" s="67">
        <v>-16776.3</v>
      </c>
      <c r="F257" s="67">
        <f t="shared" si="11"/>
        <v>0.19417013888888887</v>
      </c>
      <c r="G257" s="34">
        <f t="shared" si="12"/>
        <v>0.99910430019283736</v>
      </c>
    </row>
    <row r="258" spans="1:7">
      <c r="A258" s="20" t="s">
        <v>55</v>
      </c>
      <c r="B258" s="33">
        <v>36486</v>
      </c>
      <c r="C258" s="35">
        <v>0.203125</v>
      </c>
      <c r="D258" s="67">
        <f t="shared" si="10"/>
        <v>19.5625</v>
      </c>
      <c r="E258" s="67">
        <v>-16776.37</v>
      </c>
      <c r="F258" s="67">
        <f t="shared" si="11"/>
        <v>0.19417094907407406</v>
      </c>
      <c r="G258" s="34">
        <f t="shared" si="12"/>
        <v>0.9991084690084292</v>
      </c>
    </row>
    <row r="259" spans="1:7">
      <c r="A259" s="20" t="s">
        <v>55</v>
      </c>
      <c r="B259" s="33">
        <v>36531</v>
      </c>
      <c r="C259" s="35">
        <v>0.859375</v>
      </c>
      <c r="D259" s="67">
        <f t="shared" si="10"/>
        <v>19.6875</v>
      </c>
      <c r="E259" s="67">
        <v>-16776.47</v>
      </c>
      <c r="F259" s="67">
        <f t="shared" si="11"/>
        <v>0.1941721064814815</v>
      </c>
      <c r="G259" s="34">
        <f t="shared" si="12"/>
        <v>0.9991144244592749</v>
      </c>
    </row>
    <row r="260" spans="1:7">
      <c r="A260" s="20" t="s">
        <v>55</v>
      </c>
      <c r="B260" s="33">
        <v>36577</v>
      </c>
      <c r="C260" s="35">
        <v>0.515625</v>
      </c>
      <c r="D260" s="67">
        <f t="shared" si="10"/>
        <v>19.8125</v>
      </c>
      <c r="E260" s="67">
        <v>-16776.52</v>
      </c>
      <c r="F260" s="67">
        <f t="shared" si="11"/>
        <v>0.19417268518518518</v>
      </c>
      <c r="G260" s="34">
        <f t="shared" si="12"/>
        <v>0.99911740218469747</v>
      </c>
    </row>
    <row r="261" spans="1:7">
      <c r="A261" s="20" t="s">
        <v>55</v>
      </c>
      <c r="B261" s="33">
        <v>36623</v>
      </c>
      <c r="C261" s="35">
        <v>0.171875</v>
      </c>
      <c r="D261" s="67">
        <f t="shared" si="10"/>
        <v>19.9375</v>
      </c>
      <c r="E261" s="67">
        <v>-16776.63</v>
      </c>
      <c r="F261" s="67">
        <f t="shared" si="11"/>
        <v>0.19417395833333334</v>
      </c>
      <c r="G261" s="34">
        <f t="shared" si="12"/>
        <v>0.99912395318062763</v>
      </c>
    </row>
    <row r="262" spans="1:7">
      <c r="A262" s="20" t="s">
        <v>55</v>
      </c>
      <c r="B262" s="33">
        <v>36668</v>
      </c>
      <c r="C262" s="35">
        <v>0.828125</v>
      </c>
      <c r="D262" s="67">
        <f t="shared" si="10"/>
        <v>20.0625</v>
      </c>
      <c r="E262" s="67">
        <v>-16776.66</v>
      </c>
      <c r="F262" s="67">
        <f t="shared" si="11"/>
        <v>0.19417430555555557</v>
      </c>
      <c r="G262" s="34">
        <f t="shared" si="12"/>
        <v>0.99912573981588126</v>
      </c>
    </row>
    <row r="263" spans="1:7">
      <c r="A263" s="20" t="s">
        <v>55</v>
      </c>
      <c r="B263" s="33">
        <v>36714</v>
      </c>
      <c r="C263" s="35">
        <v>0.484375</v>
      </c>
      <c r="D263" s="67">
        <f t="shared" si="10"/>
        <v>20.1875</v>
      </c>
      <c r="E263" s="67">
        <v>-16776.759999999998</v>
      </c>
      <c r="F263" s="67">
        <f t="shared" si="11"/>
        <v>0.19417546296296295</v>
      </c>
      <c r="G263" s="34">
        <f t="shared" si="12"/>
        <v>0.99913169526672663</v>
      </c>
    </row>
    <row r="264" spans="1:7">
      <c r="A264" s="20" t="s">
        <v>55</v>
      </c>
      <c r="B264" s="33">
        <v>36760</v>
      </c>
      <c r="C264" s="35">
        <v>0.140625</v>
      </c>
      <c r="D264" s="67">
        <f t="shared" si="10"/>
        <v>20.3125</v>
      </c>
      <c r="E264" s="67">
        <v>-16776.8</v>
      </c>
      <c r="F264" s="67">
        <f t="shared" si="11"/>
        <v>0.19417592592592592</v>
      </c>
      <c r="G264" s="34">
        <f t="shared" si="12"/>
        <v>0.99913407744706484</v>
      </c>
    </row>
    <row r="265" spans="1:7">
      <c r="A265" s="20" t="s">
        <v>55</v>
      </c>
      <c r="B265" s="33">
        <v>36805</v>
      </c>
      <c r="C265" s="35">
        <v>0.796875</v>
      </c>
      <c r="D265" s="67">
        <f t="shared" si="10"/>
        <v>20.4375</v>
      </c>
      <c r="E265" s="67">
        <v>-16776.84</v>
      </c>
      <c r="F265" s="67">
        <f t="shared" si="11"/>
        <v>0.19417638888888888</v>
      </c>
      <c r="G265" s="34">
        <f t="shared" si="12"/>
        <v>0.99913645962740305</v>
      </c>
    </row>
    <row r="266" spans="1:7">
      <c r="A266" s="20" t="s">
        <v>55</v>
      </c>
      <c r="B266" s="33">
        <v>36851</v>
      </c>
      <c r="C266" s="35">
        <v>0.453125</v>
      </c>
      <c r="D266" s="67">
        <f t="shared" si="10"/>
        <v>20.5625</v>
      </c>
      <c r="E266" s="67">
        <v>-16776.91</v>
      </c>
      <c r="F266" s="67">
        <f t="shared" si="11"/>
        <v>0.19417719907407407</v>
      </c>
      <c r="G266" s="34">
        <f t="shared" si="12"/>
        <v>0.999140628442995</v>
      </c>
    </row>
    <row r="267" spans="1:7">
      <c r="A267" s="20" t="s">
        <v>55</v>
      </c>
      <c r="B267" s="33">
        <v>36897</v>
      </c>
      <c r="C267" s="35">
        <v>0.109375</v>
      </c>
      <c r="D267" s="67">
        <f t="shared" si="10"/>
        <v>20.6875</v>
      </c>
      <c r="E267" s="67">
        <v>-16776.98</v>
      </c>
      <c r="F267" s="67">
        <f t="shared" si="11"/>
        <v>0.19417800925925927</v>
      </c>
      <c r="G267" s="34">
        <f t="shared" si="12"/>
        <v>0.99914479725858685</v>
      </c>
    </row>
    <row r="268" spans="1:7">
      <c r="A268" s="20" t="s">
        <v>55</v>
      </c>
      <c r="B268" s="33">
        <v>36942</v>
      </c>
      <c r="C268" s="35">
        <v>0.765625</v>
      </c>
      <c r="D268" s="67">
        <f t="shared" si="10"/>
        <v>20.8125</v>
      </c>
      <c r="E268" s="67">
        <v>-16777.03</v>
      </c>
      <c r="F268" s="67">
        <f t="shared" si="11"/>
        <v>0.19417858796296295</v>
      </c>
      <c r="G268" s="34">
        <f t="shared" si="12"/>
        <v>0.99914777498400942</v>
      </c>
    </row>
    <row r="269" spans="1:7">
      <c r="A269" s="20" t="s">
        <v>55</v>
      </c>
      <c r="B269" s="33">
        <v>36988</v>
      </c>
      <c r="C269" s="35">
        <v>0.421875</v>
      </c>
      <c r="D269" s="67">
        <f t="shared" si="10"/>
        <v>20.9375</v>
      </c>
      <c r="E269" s="67">
        <v>-16777.080000000002</v>
      </c>
      <c r="F269" s="67">
        <f t="shared" si="11"/>
        <v>0.19417916666666668</v>
      </c>
      <c r="G269" s="34">
        <f t="shared" si="12"/>
        <v>0.99915075270943232</v>
      </c>
    </row>
    <row r="270" spans="1:7">
      <c r="A270" s="20" t="s">
        <v>55</v>
      </c>
      <c r="B270" s="33">
        <v>37034</v>
      </c>
      <c r="C270" s="35">
        <v>7.8125E-2</v>
      </c>
      <c r="D270" s="67">
        <f t="shared" si="10"/>
        <v>21.0625</v>
      </c>
      <c r="E270" s="67">
        <v>-16777.14</v>
      </c>
      <c r="F270" s="67">
        <f t="shared" si="11"/>
        <v>0.1941798611111111</v>
      </c>
      <c r="G270" s="34">
        <f t="shared" si="12"/>
        <v>0.99915432597993958</v>
      </c>
    </row>
    <row r="271" spans="1:7">
      <c r="A271" s="20" t="s">
        <v>55</v>
      </c>
      <c r="B271" s="33">
        <v>37079</v>
      </c>
      <c r="C271" s="35">
        <v>0.734375</v>
      </c>
      <c r="D271" s="67">
        <f t="shared" si="10"/>
        <v>21.1875</v>
      </c>
      <c r="E271" s="67">
        <v>-16777.21</v>
      </c>
      <c r="F271" s="67">
        <f t="shared" si="11"/>
        <v>0.19418067129629629</v>
      </c>
      <c r="G271" s="34">
        <f t="shared" si="12"/>
        <v>0.99915849479553143</v>
      </c>
    </row>
    <row r="272" spans="1:7">
      <c r="A272" s="20" t="s">
        <v>55</v>
      </c>
      <c r="B272" s="33">
        <v>37125</v>
      </c>
      <c r="C272" s="35">
        <v>0.390625</v>
      </c>
      <c r="D272" s="67">
        <f t="shared" si="10"/>
        <v>21.3125</v>
      </c>
      <c r="E272" s="67">
        <v>-16777.240000000002</v>
      </c>
      <c r="F272" s="67">
        <f t="shared" si="11"/>
        <v>0.19418101851851854</v>
      </c>
      <c r="G272" s="34">
        <f t="shared" si="12"/>
        <v>0.99916028143078517</v>
      </c>
    </row>
    <row r="273" spans="1:7">
      <c r="A273" s="20" t="s">
        <v>55</v>
      </c>
      <c r="B273" s="33">
        <v>37171</v>
      </c>
      <c r="C273" s="35">
        <v>4.6875E-2</v>
      </c>
      <c r="D273" s="67">
        <f t="shared" si="10"/>
        <v>21.4375</v>
      </c>
      <c r="E273" s="67">
        <v>-16777.349999999999</v>
      </c>
      <c r="F273" s="67">
        <f t="shared" si="11"/>
        <v>0.19418229166666665</v>
      </c>
      <c r="G273" s="34">
        <f t="shared" si="12"/>
        <v>0.999166832426715</v>
      </c>
    </row>
    <row r="274" spans="1:7">
      <c r="A274" s="20" t="s">
        <v>55</v>
      </c>
      <c r="B274" s="33">
        <v>37216</v>
      </c>
      <c r="C274" s="35">
        <v>0.703125</v>
      </c>
      <c r="D274" s="67">
        <f t="shared" si="10"/>
        <v>21.5625</v>
      </c>
      <c r="E274" s="67">
        <v>-16777.490000000002</v>
      </c>
      <c r="F274" s="67">
        <f t="shared" si="11"/>
        <v>0.19418391203703705</v>
      </c>
      <c r="G274" s="34">
        <f t="shared" si="12"/>
        <v>0.99917517005789891</v>
      </c>
    </row>
    <row r="275" spans="1:7">
      <c r="A275" s="20" t="s">
        <v>55</v>
      </c>
      <c r="B275" s="33">
        <v>37262</v>
      </c>
      <c r="C275" s="35">
        <v>0.359375</v>
      </c>
      <c r="D275" s="67">
        <f t="shared" si="10"/>
        <v>21.6875</v>
      </c>
      <c r="E275" s="67">
        <v>-16777.54</v>
      </c>
      <c r="F275" s="67">
        <f t="shared" si="11"/>
        <v>0.19418449074074076</v>
      </c>
      <c r="G275" s="34">
        <f t="shared" si="12"/>
        <v>0.9991781477833217</v>
      </c>
    </row>
    <row r="276" spans="1:7">
      <c r="A276" s="20" t="s">
        <v>55</v>
      </c>
      <c r="B276" s="33">
        <v>37308</v>
      </c>
      <c r="C276" s="35">
        <v>1.5625E-2</v>
      </c>
      <c r="D276" s="67">
        <f t="shared" si="10"/>
        <v>21.8125</v>
      </c>
      <c r="E276" s="67">
        <v>-16777.599999999999</v>
      </c>
      <c r="F276" s="67">
        <f t="shared" si="11"/>
        <v>0.19418518518518516</v>
      </c>
      <c r="G276" s="34">
        <f t="shared" si="12"/>
        <v>0.99918172105382874</v>
      </c>
    </row>
    <row r="277" spans="1:7">
      <c r="A277" s="20" t="s">
        <v>55</v>
      </c>
      <c r="B277" s="33">
        <v>37353</v>
      </c>
      <c r="C277" s="35">
        <v>0.671875</v>
      </c>
      <c r="D277" s="67">
        <f t="shared" si="10"/>
        <v>21.9375</v>
      </c>
      <c r="E277" s="67">
        <v>-16777.63</v>
      </c>
      <c r="F277" s="67">
        <f t="shared" si="11"/>
        <v>0.19418553240740741</v>
      </c>
      <c r="G277" s="34">
        <f t="shared" si="12"/>
        <v>0.99918350768908248</v>
      </c>
    </row>
    <row r="278" spans="1:7">
      <c r="A278" s="20" t="s">
        <v>55</v>
      </c>
      <c r="B278" s="33">
        <v>37399</v>
      </c>
      <c r="C278" s="35">
        <v>0.328125</v>
      </c>
      <c r="D278" s="67">
        <f t="shared" si="10"/>
        <v>22.0625</v>
      </c>
      <c r="E278" s="67">
        <v>-16777.78</v>
      </c>
      <c r="F278" s="67">
        <f t="shared" si="11"/>
        <v>0.1941872685185185</v>
      </c>
      <c r="G278" s="34">
        <f t="shared" si="12"/>
        <v>0.99919244086535064</v>
      </c>
    </row>
    <row r="279" spans="1:7">
      <c r="A279" s="20" t="s">
        <v>55</v>
      </c>
      <c r="B279" s="33">
        <v>37444</v>
      </c>
      <c r="C279" s="35">
        <v>0.984375</v>
      </c>
      <c r="D279" s="67">
        <f t="shared" si="10"/>
        <v>22.1875</v>
      </c>
      <c r="E279" s="67">
        <v>-16777.849999999999</v>
      </c>
      <c r="F279" s="67">
        <f t="shared" si="11"/>
        <v>0.19418807870370369</v>
      </c>
      <c r="G279" s="34">
        <f t="shared" si="12"/>
        <v>0.99919660968094259</v>
      </c>
    </row>
    <row r="280" spans="1:7">
      <c r="A280" s="20" t="s">
        <v>55</v>
      </c>
      <c r="B280" s="33">
        <v>37490</v>
      </c>
      <c r="C280" s="35">
        <v>0.640625</v>
      </c>
      <c r="D280" s="67">
        <f t="shared" si="10"/>
        <v>22.3125</v>
      </c>
      <c r="E280" s="67">
        <v>-16777.919999999998</v>
      </c>
      <c r="F280" s="67">
        <f t="shared" si="11"/>
        <v>0.19418888888888886</v>
      </c>
      <c r="G280" s="34">
        <f t="shared" si="12"/>
        <v>0.99920077849653433</v>
      </c>
    </row>
    <row r="281" spans="1:7">
      <c r="A281" s="20" t="s">
        <v>55</v>
      </c>
      <c r="B281" s="33">
        <v>37536</v>
      </c>
      <c r="C281" s="35">
        <v>0.296875</v>
      </c>
      <c r="D281" s="67">
        <f t="shared" si="10"/>
        <v>22.4375</v>
      </c>
      <c r="E281" s="67">
        <v>-16777.97</v>
      </c>
      <c r="F281" s="67">
        <f t="shared" si="11"/>
        <v>0.19418946759259262</v>
      </c>
      <c r="G281" s="34">
        <f t="shared" si="12"/>
        <v>0.99920375622195734</v>
      </c>
    </row>
    <row r="282" spans="1:7">
      <c r="A282" s="20" t="s">
        <v>55</v>
      </c>
      <c r="B282" s="33">
        <v>37581</v>
      </c>
      <c r="C282" s="35">
        <v>0.953125</v>
      </c>
      <c r="D282" s="67">
        <f t="shared" si="10"/>
        <v>22.5625</v>
      </c>
      <c r="E282" s="67">
        <v>-16778.05</v>
      </c>
      <c r="F282" s="67">
        <f t="shared" si="11"/>
        <v>0.19419039351851852</v>
      </c>
      <c r="G282" s="34">
        <f t="shared" si="12"/>
        <v>0.99920852058263365</v>
      </c>
    </row>
    <row r="283" spans="1:7">
      <c r="A283" s="20" t="s">
        <v>55</v>
      </c>
      <c r="B283" s="33">
        <v>37627</v>
      </c>
      <c r="C283" s="35">
        <v>0.609375</v>
      </c>
      <c r="D283" s="67">
        <f t="shared" si="10"/>
        <v>22.6875</v>
      </c>
      <c r="E283" s="67">
        <v>-16778.12</v>
      </c>
      <c r="F283" s="67">
        <f t="shared" si="11"/>
        <v>0.19419120370370369</v>
      </c>
      <c r="G283" s="34">
        <f t="shared" si="12"/>
        <v>0.99921268939822538</v>
      </c>
    </row>
    <row r="284" spans="1:7">
      <c r="A284" s="20" t="s">
        <v>55</v>
      </c>
      <c r="B284" s="33">
        <v>37673</v>
      </c>
      <c r="C284" s="35">
        <v>0.265625</v>
      </c>
      <c r="D284" s="67">
        <f t="shared" si="10"/>
        <v>22.8125</v>
      </c>
      <c r="E284" s="67">
        <v>-16778.13</v>
      </c>
      <c r="F284" s="67">
        <f t="shared" si="11"/>
        <v>0.19419131944444445</v>
      </c>
      <c r="G284" s="34">
        <f t="shared" si="12"/>
        <v>0.99921328494331008</v>
      </c>
    </row>
    <row r="285" spans="1:7">
      <c r="A285" s="20" t="s">
        <v>55</v>
      </c>
      <c r="B285" s="33">
        <v>37718</v>
      </c>
      <c r="C285" s="35">
        <v>0.921875</v>
      </c>
      <c r="D285" s="67">
        <f t="shared" si="10"/>
        <v>22.9375</v>
      </c>
      <c r="E285" s="67">
        <v>-16778.22</v>
      </c>
      <c r="F285" s="67">
        <f t="shared" si="11"/>
        <v>0.19419236111111113</v>
      </c>
      <c r="G285" s="34">
        <f t="shared" si="12"/>
        <v>0.99921864484907108</v>
      </c>
    </row>
    <row r="286" spans="1:7">
      <c r="A286" s="20" t="s">
        <v>55</v>
      </c>
      <c r="B286" s="33">
        <v>37764</v>
      </c>
      <c r="C286" s="35">
        <v>0.578125</v>
      </c>
      <c r="D286" s="67">
        <f t="shared" si="10"/>
        <v>23.0625</v>
      </c>
      <c r="E286" s="67">
        <v>-16778.29</v>
      </c>
      <c r="F286" s="67">
        <f t="shared" si="11"/>
        <v>0.19419317129629632</v>
      </c>
      <c r="G286" s="34">
        <f t="shared" si="12"/>
        <v>0.99922281366466292</v>
      </c>
    </row>
    <row r="287" spans="1:7">
      <c r="A287" s="20" t="s">
        <v>55</v>
      </c>
      <c r="B287" s="33">
        <v>37810</v>
      </c>
      <c r="C287" s="35">
        <v>0.234375</v>
      </c>
      <c r="D287" s="67">
        <f t="shared" si="10"/>
        <v>23.1875</v>
      </c>
      <c r="E287" s="67">
        <v>-16778.38</v>
      </c>
      <c r="F287" s="67">
        <f t="shared" si="11"/>
        <v>0.19419421296296296</v>
      </c>
      <c r="G287" s="34">
        <f t="shared" si="12"/>
        <v>0.99922817357042371</v>
      </c>
    </row>
    <row r="288" spans="1:7">
      <c r="A288" s="20" t="s">
        <v>55</v>
      </c>
      <c r="B288" s="33">
        <v>37855</v>
      </c>
      <c r="C288" s="35">
        <v>0.890625</v>
      </c>
      <c r="D288" s="67">
        <f t="shared" si="10"/>
        <v>23.3125</v>
      </c>
      <c r="E288" s="67">
        <v>-16778.39</v>
      </c>
      <c r="F288" s="67">
        <f t="shared" si="11"/>
        <v>0.19419432870370371</v>
      </c>
      <c r="G288" s="34">
        <f t="shared" si="12"/>
        <v>0.99922876911550829</v>
      </c>
    </row>
    <row r="289" spans="1:7">
      <c r="A289" s="20" t="s">
        <v>55</v>
      </c>
      <c r="B289" s="33">
        <v>37901</v>
      </c>
      <c r="C289" s="35">
        <v>0.546875</v>
      </c>
      <c r="D289" s="67">
        <f t="shared" si="10"/>
        <v>23.4375</v>
      </c>
      <c r="E289" s="67">
        <v>-16778.48</v>
      </c>
      <c r="F289" s="67">
        <f t="shared" si="11"/>
        <v>0.19419537037037035</v>
      </c>
      <c r="G289" s="34">
        <f t="shared" si="12"/>
        <v>0.99923412902126918</v>
      </c>
    </row>
    <row r="290" spans="1:7">
      <c r="A290" s="20" t="s">
        <v>55</v>
      </c>
      <c r="B290" s="33">
        <v>37947</v>
      </c>
      <c r="C290" s="35">
        <v>0.203125</v>
      </c>
      <c r="D290" s="67">
        <f t="shared" si="10"/>
        <v>23.5625</v>
      </c>
      <c r="E290" s="67">
        <v>-16778.57</v>
      </c>
      <c r="F290" s="67">
        <f t="shared" si="11"/>
        <v>0.19419641203703703</v>
      </c>
      <c r="G290" s="34">
        <f t="shared" si="12"/>
        <v>0.99923948892703007</v>
      </c>
    </row>
    <row r="291" spans="1:7">
      <c r="A291" s="20" t="s">
        <v>55</v>
      </c>
      <c r="B291" s="33">
        <v>37992</v>
      </c>
      <c r="C291" s="35">
        <v>0.859375</v>
      </c>
      <c r="D291" s="67">
        <f t="shared" si="10"/>
        <v>23.6875</v>
      </c>
      <c r="E291" s="67">
        <v>-16778.580000000002</v>
      </c>
      <c r="F291" s="67">
        <f t="shared" si="11"/>
        <v>0.19419652777777779</v>
      </c>
      <c r="G291" s="34">
        <f t="shared" si="12"/>
        <v>0.99924008447211476</v>
      </c>
    </row>
    <row r="292" spans="1:7">
      <c r="A292" s="20" t="s">
        <v>55</v>
      </c>
      <c r="B292" s="33">
        <v>38038</v>
      </c>
      <c r="C292" s="35">
        <v>0.515625</v>
      </c>
      <c r="D292" s="67">
        <f t="shared" si="10"/>
        <v>23.8125</v>
      </c>
      <c r="E292" s="67">
        <v>-16778.63</v>
      </c>
      <c r="F292" s="67">
        <f t="shared" si="11"/>
        <v>0.1941971064814815</v>
      </c>
      <c r="G292" s="34">
        <f t="shared" si="12"/>
        <v>0.99924306219753756</v>
      </c>
    </row>
    <row r="293" spans="1:7">
      <c r="A293" s="20" t="s">
        <v>55</v>
      </c>
      <c r="B293" s="33">
        <v>38084</v>
      </c>
      <c r="C293" s="35">
        <v>0.171875</v>
      </c>
      <c r="D293" s="67">
        <f t="shared" si="10"/>
        <v>23.9375</v>
      </c>
      <c r="E293" s="67">
        <v>-16778.66</v>
      </c>
      <c r="F293" s="67">
        <f t="shared" si="11"/>
        <v>0.1941974537037037</v>
      </c>
      <c r="G293" s="34">
        <f t="shared" si="12"/>
        <v>0.99924484883279108</v>
      </c>
    </row>
    <row r="294" spans="1:7">
      <c r="A294" s="20" t="s">
        <v>55</v>
      </c>
      <c r="B294" s="33">
        <v>38129</v>
      </c>
      <c r="C294" s="35">
        <v>0.828125</v>
      </c>
      <c r="D294" s="67">
        <f t="shared" ref="D294:D301" si="13">((B294+C294)-$D$100)/365.25</f>
        <v>24.0625</v>
      </c>
      <c r="E294" s="67">
        <v>-16778.78</v>
      </c>
      <c r="F294" s="67">
        <f t="shared" ref="F294:F301" si="14">-E294/86400</f>
        <v>0.19419884259259257</v>
      </c>
      <c r="G294" s="34">
        <f t="shared" ref="G294:G301" si="15">F294/$C$53</f>
        <v>0.9992519953738056</v>
      </c>
    </row>
    <row r="295" spans="1:7">
      <c r="A295" s="20" t="s">
        <v>55</v>
      </c>
      <c r="B295" s="33">
        <v>38175</v>
      </c>
      <c r="C295" s="35">
        <v>0.484375</v>
      </c>
      <c r="D295" s="67">
        <f t="shared" si="13"/>
        <v>24.1875</v>
      </c>
      <c r="E295" s="67">
        <v>-16778.84</v>
      </c>
      <c r="F295" s="67">
        <f t="shared" si="14"/>
        <v>0.19419953703703705</v>
      </c>
      <c r="G295" s="34">
        <f t="shared" si="15"/>
        <v>0.99925556864431309</v>
      </c>
    </row>
    <row r="296" spans="1:7">
      <c r="A296" s="20" t="s">
        <v>55</v>
      </c>
      <c r="B296" s="33">
        <v>38221</v>
      </c>
      <c r="C296" s="35">
        <v>0.140625</v>
      </c>
      <c r="D296" s="67">
        <f t="shared" si="13"/>
        <v>24.3125</v>
      </c>
      <c r="E296" s="67">
        <v>-16778.93</v>
      </c>
      <c r="F296" s="67">
        <f t="shared" si="14"/>
        <v>0.19420057870370372</v>
      </c>
      <c r="G296" s="34">
        <f t="shared" si="15"/>
        <v>0.99926092855007409</v>
      </c>
    </row>
    <row r="297" spans="1:7">
      <c r="A297" s="20" t="s">
        <v>55</v>
      </c>
      <c r="B297" s="33">
        <v>38266</v>
      </c>
      <c r="C297" s="35">
        <v>0.796875</v>
      </c>
      <c r="D297" s="67">
        <f t="shared" si="13"/>
        <v>24.4375</v>
      </c>
      <c r="E297" s="67">
        <v>-16779</v>
      </c>
      <c r="F297" s="67">
        <f t="shared" si="14"/>
        <v>0.19420138888888888</v>
      </c>
      <c r="G297" s="34">
        <f t="shared" si="15"/>
        <v>0.99926509736566582</v>
      </c>
    </row>
    <row r="298" spans="1:7">
      <c r="A298" s="20" t="s">
        <v>55</v>
      </c>
      <c r="B298" s="33">
        <v>38312</v>
      </c>
      <c r="C298" s="35">
        <v>0.453125</v>
      </c>
      <c r="D298" s="67">
        <f t="shared" si="13"/>
        <v>24.5625</v>
      </c>
      <c r="E298" s="67">
        <v>-16779.12</v>
      </c>
      <c r="F298" s="67">
        <f t="shared" si="14"/>
        <v>0.19420277777777778</v>
      </c>
      <c r="G298" s="34">
        <f t="shared" si="15"/>
        <v>0.99927224390668046</v>
      </c>
    </row>
    <row r="299" spans="1:7">
      <c r="A299" s="20" t="s">
        <v>55</v>
      </c>
      <c r="B299" s="33">
        <v>38358</v>
      </c>
      <c r="C299" s="35">
        <v>0.109375</v>
      </c>
      <c r="D299" s="67">
        <f t="shared" si="13"/>
        <v>24.6875</v>
      </c>
      <c r="E299" s="67">
        <v>-16779.13</v>
      </c>
      <c r="F299" s="67">
        <f t="shared" si="14"/>
        <v>0.19420289351851852</v>
      </c>
      <c r="G299" s="34">
        <f t="shared" si="15"/>
        <v>0.99927283945176493</v>
      </c>
    </row>
    <row r="300" spans="1:7">
      <c r="A300" s="20" t="s">
        <v>55</v>
      </c>
      <c r="B300" s="33">
        <v>38403</v>
      </c>
      <c r="C300" s="35">
        <v>0.765625</v>
      </c>
      <c r="D300" s="67">
        <f t="shared" si="13"/>
        <v>24.8125</v>
      </c>
      <c r="E300" s="67">
        <v>-16779.2</v>
      </c>
      <c r="F300" s="67">
        <f t="shared" si="14"/>
        <v>0.19420370370370371</v>
      </c>
      <c r="G300" s="34">
        <f t="shared" si="15"/>
        <v>0.99927700826735688</v>
      </c>
    </row>
    <row r="301" spans="1:7">
      <c r="A301" s="20" t="s">
        <v>55</v>
      </c>
      <c r="B301" s="33">
        <v>38449</v>
      </c>
      <c r="C301" s="35">
        <v>0.421875</v>
      </c>
      <c r="D301" s="67">
        <f t="shared" si="13"/>
        <v>24.9375</v>
      </c>
      <c r="E301" s="67">
        <v>-16779.240000000002</v>
      </c>
      <c r="F301" s="67">
        <f t="shared" si="14"/>
        <v>0.19420416666666668</v>
      </c>
      <c r="G301" s="34">
        <f t="shared" si="15"/>
        <v>0.99927939044769509</v>
      </c>
    </row>
  </sheetData>
  <mergeCells count="5">
    <mergeCell ref="L2:L5"/>
    <mergeCell ref="M2:T2"/>
    <mergeCell ref="Q3:Q5"/>
    <mergeCell ref="L1:T1"/>
    <mergeCell ref="A31:E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Q33"/>
  <sheetViews>
    <sheetView tabSelected="1" workbookViewId="0">
      <selection sqref="A1:F1"/>
    </sheetView>
  </sheetViews>
  <sheetFormatPr defaultRowHeight="15"/>
  <cols>
    <col min="1" max="1" width="22.28515625" bestFit="1" customWidth="1"/>
    <col min="4" max="4" width="12" bestFit="1" customWidth="1"/>
  </cols>
  <sheetData>
    <row r="1" spans="1:6" ht="15.75">
      <c r="A1" s="56" t="s">
        <v>91</v>
      </c>
      <c r="B1" s="57"/>
      <c r="C1" s="57"/>
      <c r="D1" s="57"/>
      <c r="E1" s="57"/>
      <c r="F1" s="58"/>
    </row>
    <row r="2" spans="1:6" ht="15.75">
      <c r="A2" s="29" t="s">
        <v>93</v>
      </c>
      <c r="B2" s="29" t="s">
        <v>15</v>
      </c>
      <c r="C2" s="29" t="s">
        <v>92</v>
      </c>
      <c r="D2" s="29" t="s">
        <v>100</v>
      </c>
      <c r="E2" s="30" t="s">
        <v>107</v>
      </c>
      <c r="F2" s="30" t="s">
        <v>108</v>
      </c>
    </row>
    <row r="3" spans="1:6">
      <c r="A3" s="26" t="s">
        <v>94</v>
      </c>
      <c r="B3" s="27">
        <f>All!A28</f>
        <v>565023</v>
      </c>
      <c r="C3" s="28">
        <f>All!C53</f>
        <v>18.074074074074073</v>
      </c>
      <c r="D3" s="27">
        <f>B3/C3</f>
        <v>31261.518442622953</v>
      </c>
      <c r="E3" s="26"/>
      <c r="F3" s="26"/>
    </row>
    <row r="4" spans="1:6">
      <c r="A4" s="26" t="s">
        <v>95</v>
      </c>
      <c r="B4" s="27">
        <f>Com_GW!A28</f>
        <v>479199</v>
      </c>
      <c r="C4" s="28">
        <f>Com_GW!C53</f>
        <v>17.127430555555556</v>
      </c>
      <c r="D4" s="27">
        <f t="shared" ref="D4:D5" si="0">B4/C4</f>
        <v>27978.452368885195</v>
      </c>
      <c r="E4" s="26">
        <f>(C3-C4)/(B3-B4)</f>
        <v>1.1030055911149758E-5</v>
      </c>
      <c r="F4" s="26">
        <f>C4-(E4*B4)</f>
        <v>11.841838792988503</v>
      </c>
    </row>
    <row r="5" spans="1:6">
      <c r="A5" s="26" t="s">
        <v>103</v>
      </c>
      <c r="B5" s="27">
        <f>Com_GW_0_2pc!A28</f>
        <v>258000</v>
      </c>
      <c r="C5" s="28">
        <f>Com_GW_0_2pc!C53</f>
        <v>16.302199074074075</v>
      </c>
      <c r="D5" s="27">
        <f t="shared" si="0"/>
        <v>15826.085721791113</v>
      </c>
      <c r="E5" s="26">
        <f t="shared" ref="E5:E9" si="1">(C4-C5)/(B4-B5)</f>
        <v>3.7307197658284212E-6</v>
      </c>
      <c r="F5" s="26">
        <f t="shared" ref="F5:F9" si="2">C5-(E5*B5)</f>
        <v>15.339673374490342</v>
      </c>
    </row>
    <row r="6" spans="1:6">
      <c r="A6" s="26" t="s">
        <v>96</v>
      </c>
      <c r="B6" s="27">
        <f>Com_GW_1pc!A28</f>
        <v>159584</v>
      </c>
      <c r="C6" s="28">
        <f>Com_GW_1pc!C53</f>
        <v>14.795266203703704</v>
      </c>
      <c r="D6" s="27">
        <f t="shared" ref="D6:D12" si="3">B6/C6</f>
        <v>10786.152665509409</v>
      </c>
      <c r="E6" s="26">
        <f t="shared" si="1"/>
        <v>1.5311868703974663E-5</v>
      </c>
      <c r="F6" s="26">
        <f t="shared" si="2"/>
        <v>12.351736948448611</v>
      </c>
    </row>
    <row r="7" spans="1:6">
      <c r="A7" s="26" t="s">
        <v>102</v>
      </c>
      <c r="B7" s="27">
        <f>Com_GW_1_5pc!A28</f>
        <v>152682</v>
      </c>
      <c r="C7" s="28">
        <f>Com_GW_1_5pc!C53</f>
        <v>14.506562499999999</v>
      </c>
      <c r="D7" s="27">
        <f t="shared" si="3"/>
        <v>10525.029620214989</v>
      </c>
      <c r="E7" s="26">
        <f t="shared" si="1"/>
        <v>4.1828992133251957E-5</v>
      </c>
      <c r="F7" s="26">
        <f t="shared" si="2"/>
        <v>8.120028323110823</v>
      </c>
    </row>
    <row r="8" spans="1:6">
      <c r="A8" s="26" t="s">
        <v>104</v>
      </c>
      <c r="B8" s="27">
        <f>Com_GW_1_7pc!A28</f>
        <v>109594</v>
      </c>
      <c r="C8" s="28">
        <f>Com_GW_1_7pc!C53</f>
        <v>12.200787037037037</v>
      </c>
      <c r="D8" s="27">
        <f t="shared" si="3"/>
        <v>8982.5352796760981</v>
      </c>
      <c r="E8" s="26">
        <f t="shared" si="1"/>
        <v>5.3513169860818852E-5</v>
      </c>
      <c r="F8" s="26">
        <f t="shared" si="2"/>
        <v>6.3360646993104552</v>
      </c>
    </row>
    <row r="9" spans="1:6">
      <c r="A9" s="26" t="s">
        <v>98</v>
      </c>
      <c r="B9" s="27">
        <f>Com_GW_2pc!A28</f>
        <v>66913</v>
      </c>
      <c r="C9" s="28">
        <f>Com_GW_2pc!C53</f>
        <v>9.5542048611111117</v>
      </c>
      <c r="D9" s="27">
        <f t="shared" si="3"/>
        <v>7003.5132146222695</v>
      </c>
      <c r="E9" s="26">
        <f t="shared" si="1"/>
        <v>6.2008438788358397E-5</v>
      </c>
      <c r="F9" s="26">
        <f t="shared" si="2"/>
        <v>5.4050341964656861</v>
      </c>
    </row>
    <row r="10" spans="1:6">
      <c r="A10" s="26" t="s">
        <v>101</v>
      </c>
      <c r="B10" s="27">
        <f>Com_GW_3_5pc!A28</f>
        <v>25429</v>
      </c>
      <c r="C10" s="28">
        <f>Com_GW_3_5pc!C53</f>
        <v>5.7421099537037037</v>
      </c>
      <c r="D10" s="27">
        <f t="shared" si="3"/>
        <v>4428.5115062274463</v>
      </c>
      <c r="E10" s="26">
        <f t="shared" ref="E10:E12" si="4">(C9-C10)/(B9-B10)</f>
        <v>9.1893137291664442E-5</v>
      </c>
      <c r="F10" s="26">
        <f t="shared" ref="F10:F12" si="5">C10-(E10*B10)</f>
        <v>3.4053593655139687</v>
      </c>
    </row>
    <row r="11" spans="1:6">
      <c r="A11" s="26" t="s">
        <v>97</v>
      </c>
      <c r="B11" s="27">
        <f>Com_GW_5pc!A28</f>
        <v>11285</v>
      </c>
      <c r="C11" s="28">
        <f>Com_GW_5pc!C53</f>
        <v>3.3527175925925925</v>
      </c>
      <c r="D11" s="27">
        <f t="shared" si="3"/>
        <v>3365.9262041434049</v>
      </c>
      <c r="E11" s="26">
        <f t="shared" si="4"/>
        <v>1.6893328344959779E-4</v>
      </c>
      <c r="F11" s="26">
        <f t="shared" si="5"/>
        <v>1.4463054888638813</v>
      </c>
    </row>
    <row r="12" spans="1:6">
      <c r="A12" s="26" t="s">
        <v>99</v>
      </c>
      <c r="B12" s="27">
        <f>Com_GW_10pc!A28</f>
        <v>406</v>
      </c>
      <c r="C12" s="28">
        <f>Com_GW_10pc!C53</f>
        <v>0.19434421296296298</v>
      </c>
      <c r="D12" s="27">
        <f t="shared" si="3"/>
        <v>2089.0768693862428</v>
      </c>
      <c r="E12" s="26">
        <f t="shared" si="4"/>
        <v>2.903183545941382E-4</v>
      </c>
      <c r="F12" s="26">
        <f t="shared" si="5"/>
        <v>7.6474960997742869E-2</v>
      </c>
    </row>
    <row r="14" spans="1:6">
      <c r="C14" s="25" t="s">
        <v>109</v>
      </c>
      <c r="D14" s="25" t="s">
        <v>110</v>
      </c>
    </row>
    <row r="15" spans="1:6">
      <c r="C15" s="32">
        <v>0</v>
      </c>
      <c r="D15" s="31"/>
    </row>
    <row r="16" spans="1:6">
      <c r="C16" s="26">
        <v>1</v>
      </c>
      <c r="D16" s="31">
        <f>(C16-$F$12)/$E$12</f>
        <v>3181.0769949193696</v>
      </c>
      <c r="E16" s="24"/>
    </row>
    <row r="17" spans="3:17">
      <c r="C17" s="26">
        <v>2</v>
      </c>
      <c r="D17" s="31">
        <f>(C17-$F$12)/$E$12</f>
        <v>6625.571578797777</v>
      </c>
      <c r="E17" s="24"/>
    </row>
    <row r="18" spans="3:17">
      <c r="C18" s="26">
        <v>3</v>
      </c>
      <c r="D18" s="31">
        <f>(C18-$F$11)/$E$11</f>
        <v>9197.0894036382851</v>
      </c>
      <c r="E18" s="24"/>
    </row>
    <row r="19" spans="3:17">
      <c r="C19" s="26">
        <v>4</v>
      </c>
      <c r="D19" s="31">
        <f>(C19-$F$11)/$E$11</f>
        <v>15116.586021356932</v>
      </c>
      <c r="E19" s="24"/>
    </row>
    <row r="20" spans="3:17">
      <c r="C20" s="26">
        <v>5</v>
      </c>
      <c r="D20" s="31">
        <f>(C20-$F$11)/$E$11</f>
        <v>21036.082639075583</v>
      </c>
      <c r="E20" s="24"/>
    </row>
    <row r="21" spans="3:17">
      <c r="C21" s="26">
        <v>6</v>
      </c>
      <c r="D21" s="31">
        <f t="shared" ref="D21:D24" si="6">(C21-$F$10)/$E$10</f>
        <v>28235.412468841558</v>
      </c>
      <c r="E21" s="24"/>
      <c r="Q21" s="20"/>
    </row>
    <row r="22" spans="3:17">
      <c r="C22" s="26">
        <v>7</v>
      </c>
      <c r="D22" s="31">
        <f t="shared" si="6"/>
        <v>39117.617924794678</v>
      </c>
      <c r="E22" s="24"/>
      <c r="Q22" s="20"/>
    </row>
    <row r="23" spans="3:17">
      <c r="C23" s="26">
        <v>8</v>
      </c>
      <c r="D23" s="31">
        <f t="shared" si="6"/>
        <v>49999.823380747803</v>
      </c>
      <c r="E23" s="24"/>
      <c r="Q23" s="20"/>
    </row>
    <row r="24" spans="3:17">
      <c r="C24" s="26">
        <v>9</v>
      </c>
      <c r="D24" s="31">
        <f t="shared" si="6"/>
        <v>60882.028836700927</v>
      </c>
      <c r="E24" s="24"/>
    </row>
    <row r="25" spans="3:17">
      <c r="C25" s="26">
        <v>10</v>
      </c>
      <c r="D25" s="31">
        <f>(C25-$F$9)/$E$9</f>
        <v>74102.265648348868</v>
      </c>
      <c r="E25" s="24"/>
    </row>
    <row r="26" spans="3:17">
      <c r="C26" s="26">
        <v>11</v>
      </c>
      <c r="D26" s="31">
        <f>(C26-$F$9)/$E$9</f>
        <v>90229.102890826616</v>
      </c>
      <c r="E26" s="24"/>
    </row>
    <row r="27" spans="3:17">
      <c r="C27" s="26">
        <v>12</v>
      </c>
      <c r="D27" s="31">
        <f>(C27-$F$8)/$E$8</f>
        <v>105841.89490962209</v>
      </c>
      <c r="E27" s="24"/>
    </row>
    <row r="28" spans="3:17">
      <c r="C28" s="26">
        <v>13</v>
      </c>
      <c r="D28" s="31">
        <f>(C28-$F$8)/$E$8</f>
        <v>124528.88360045981</v>
      </c>
      <c r="E28" s="24"/>
    </row>
    <row r="29" spans="3:17">
      <c r="C29" s="26">
        <v>14</v>
      </c>
      <c r="D29" s="31">
        <f>(C29-$F$7)/$E$7</f>
        <v>140571.67952212968</v>
      </c>
      <c r="E29" s="24"/>
    </row>
    <row r="30" spans="3:17">
      <c r="C30" s="26">
        <v>15</v>
      </c>
      <c r="D30" s="31">
        <f>(C30-$F$6)/$E$6</f>
        <v>172954.92161998173</v>
      </c>
      <c r="E30" s="24"/>
    </row>
    <row r="31" spans="3:17">
      <c r="C31" s="26">
        <v>16</v>
      </c>
      <c r="D31" s="31">
        <f>(C31-$F$6)/$E$6</f>
        <v>238263.73658783862</v>
      </c>
      <c r="E31" s="24"/>
    </row>
    <row r="32" spans="3:17">
      <c r="C32" s="26">
        <v>17</v>
      </c>
      <c r="D32" s="31">
        <f>(C32-$F$5)/$E$5</f>
        <v>445041.90336605883</v>
      </c>
      <c r="E32" s="24"/>
    </row>
    <row r="33" spans="3:5">
      <c r="C33" s="26">
        <v>18</v>
      </c>
      <c r="D33" s="31">
        <f>(C33-$F$4)/$E$4</f>
        <v>558307.34282919683</v>
      </c>
      <c r="E33" s="24"/>
    </row>
  </sheetData>
  <mergeCells count="1">
    <mergeCell ref="A1:F1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T301"/>
  <sheetViews>
    <sheetView workbookViewId="0"/>
  </sheetViews>
  <sheetFormatPr defaultRowHeight="15"/>
  <cols>
    <col min="1" max="1" width="11.85546875" bestFit="1" customWidth="1"/>
    <col min="2" max="2" width="10.7109375" bestFit="1" customWidth="1"/>
    <col min="3" max="3" width="10" bestFit="1" customWidth="1"/>
    <col min="4" max="4" width="9.7109375" bestFit="1" customWidth="1"/>
    <col min="5" max="5" width="12.7109375" bestFit="1" customWidth="1"/>
  </cols>
  <sheetData>
    <row r="1" spans="1:20">
      <c r="A1" s="2">
        <v>22840</v>
      </c>
      <c r="L1" s="65" t="s">
        <v>105</v>
      </c>
      <c r="M1" s="65"/>
      <c r="N1" s="65"/>
      <c r="O1" s="65"/>
      <c r="P1" s="65"/>
      <c r="Q1" s="65"/>
      <c r="R1" s="65"/>
      <c r="S1" s="65"/>
      <c r="T1" s="65"/>
    </row>
    <row r="2" spans="1:20" ht="15" customHeight="1">
      <c r="L2" s="59" t="s">
        <v>9</v>
      </c>
      <c r="M2" s="62" t="s">
        <v>10</v>
      </c>
      <c r="N2" s="63"/>
      <c r="O2" s="63"/>
      <c r="P2" s="63"/>
      <c r="Q2" s="63"/>
      <c r="R2" s="63"/>
      <c r="S2" s="63"/>
      <c r="T2" s="64"/>
    </row>
    <row r="3" spans="1:20" ht="30">
      <c r="L3" s="60"/>
      <c r="M3" s="47" t="s">
        <v>11</v>
      </c>
      <c r="N3" s="47" t="s">
        <v>12</v>
      </c>
      <c r="O3" s="47" t="s">
        <v>13</v>
      </c>
      <c r="P3" s="47" t="s">
        <v>14</v>
      </c>
      <c r="Q3" s="59" t="s">
        <v>15</v>
      </c>
      <c r="R3" s="47" t="s">
        <v>16</v>
      </c>
      <c r="S3" s="47" t="s">
        <v>17</v>
      </c>
      <c r="T3" s="47" t="s">
        <v>18</v>
      </c>
    </row>
    <row r="4" spans="1:20">
      <c r="L4" s="60"/>
      <c r="M4" s="48" t="s">
        <v>19</v>
      </c>
      <c r="N4" s="48" t="s">
        <v>20</v>
      </c>
      <c r="O4" s="48" t="s">
        <v>20</v>
      </c>
      <c r="P4" s="48" t="s">
        <v>20</v>
      </c>
      <c r="Q4" s="60"/>
      <c r="R4" s="48" t="s">
        <v>21</v>
      </c>
      <c r="S4" s="48" t="s">
        <v>22</v>
      </c>
      <c r="T4" s="48" t="s">
        <v>21</v>
      </c>
    </row>
    <row r="5" spans="1:20">
      <c r="L5" s="61"/>
      <c r="M5" s="49" t="s">
        <v>20</v>
      </c>
      <c r="N5" s="49"/>
      <c r="O5" s="49"/>
      <c r="P5" s="49"/>
      <c r="Q5" s="61"/>
      <c r="R5" s="49"/>
      <c r="S5" s="49" t="s">
        <v>23</v>
      </c>
      <c r="T5" s="49"/>
    </row>
    <row r="6" spans="1:20">
      <c r="L6" s="22" t="s">
        <v>24</v>
      </c>
      <c r="M6" s="21">
        <v>-55768</v>
      </c>
      <c r="N6" s="21">
        <v>-61560</v>
      </c>
      <c r="O6" s="21">
        <v>-46703</v>
      </c>
      <c r="P6" s="21">
        <v>-9064</v>
      </c>
      <c r="Q6" s="21">
        <v>-18948</v>
      </c>
      <c r="R6" s="21">
        <v>74.400000000000006</v>
      </c>
      <c r="S6" s="21">
        <v>35.32</v>
      </c>
      <c r="T6" s="21">
        <v>0</v>
      </c>
    </row>
    <row r="7" spans="1:20">
      <c r="L7" s="22" t="s">
        <v>25</v>
      </c>
      <c r="M7" s="21">
        <v>-64305</v>
      </c>
      <c r="N7" s="21">
        <v>-69372</v>
      </c>
      <c r="O7" s="21">
        <v>-53596</v>
      </c>
      <c r="P7" s="21">
        <v>-10708</v>
      </c>
      <c r="Q7" s="21">
        <v>-23329</v>
      </c>
      <c r="R7" s="21">
        <v>66.900000000000006</v>
      </c>
      <c r="S7" s="21">
        <v>33.08</v>
      </c>
      <c r="T7" s="21">
        <v>0</v>
      </c>
    </row>
    <row r="8" spans="1:20">
      <c r="L8" s="22" t="s">
        <v>26</v>
      </c>
      <c r="M8" s="21">
        <v>-368134</v>
      </c>
      <c r="N8" s="21">
        <v>-428263</v>
      </c>
      <c r="O8" s="21">
        <v>-312914</v>
      </c>
      <c r="P8" s="21">
        <v>-55220</v>
      </c>
      <c r="Q8" s="21">
        <v>-145601</v>
      </c>
      <c r="R8" s="21">
        <v>100</v>
      </c>
      <c r="S8" s="21">
        <v>30.34</v>
      </c>
      <c r="T8" s="21">
        <v>0</v>
      </c>
    </row>
    <row r="9" spans="1:20">
      <c r="L9" s="22" t="s">
        <v>27</v>
      </c>
      <c r="M9" s="21">
        <v>-144446</v>
      </c>
      <c r="N9" s="21">
        <v>-175736</v>
      </c>
      <c r="O9" s="21">
        <v>-122772</v>
      </c>
      <c r="P9" s="21">
        <v>-21674</v>
      </c>
      <c r="Q9" s="21">
        <v>-61704</v>
      </c>
      <c r="R9" s="21">
        <v>99.9</v>
      </c>
      <c r="S9" s="21">
        <v>28.09</v>
      </c>
      <c r="T9" s="21">
        <v>0</v>
      </c>
    </row>
    <row r="10" spans="1:20">
      <c r="L10" s="22" t="s">
        <v>28</v>
      </c>
      <c r="M10" s="21">
        <v>-96752</v>
      </c>
      <c r="N10" s="21">
        <v>-151312</v>
      </c>
      <c r="O10" s="21">
        <v>-82239</v>
      </c>
      <c r="P10" s="21">
        <v>-14512</v>
      </c>
      <c r="Q10" s="21">
        <v>-59523</v>
      </c>
      <c r="R10" s="21">
        <v>100</v>
      </c>
      <c r="S10" s="21">
        <v>19.510000000000002</v>
      </c>
      <c r="T10" s="21">
        <v>0</v>
      </c>
    </row>
    <row r="11" spans="1:20">
      <c r="L11" s="22" t="s">
        <v>29</v>
      </c>
      <c r="M11" s="21">
        <v>-286752</v>
      </c>
      <c r="N11" s="21">
        <v>-326200</v>
      </c>
      <c r="O11" s="21">
        <v>-243682</v>
      </c>
      <c r="P11" s="21">
        <v>-43069</v>
      </c>
      <c r="Q11" s="21">
        <v>-107241</v>
      </c>
      <c r="R11" s="21">
        <v>99.6</v>
      </c>
      <c r="S11" s="21">
        <v>32.090000000000003</v>
      </c>
      <c r="T11" s="21">
        <v>0</v>
      </c>
    </row>
    <row r="12" spans="1:20">
      <c r="L12" s="22" t="s">
        <v>30</v>
      </c>
      <c r="M12" s="21">
        <v>-246140</v>
      </c>
      <c r="N12" s="21">
        <v>-273426</v>
      </c>
      <c r="O12" s="21">
        <v>-208688</v>
      </c>
      <c r="P12" s="21">
        <v>-37451</v>
      </c>
      <c r="Q12" s="21">
        <v>-80232</v>
      </c>
      <c r="R12" s="21">
        <v>95.5</v>
      </c>
      <c r="S12" s="21">
        <v>36.81</v>
      </c>
      <c r="T12" s="21">
        <v>0</v>
      </c>
    </row>
    <row r="13" spans="1:20">
      <c r="L13" s="22" t="s">
        <v>31</v>
      </c>
      <c r="M13" s="21">
        <v>-116944</v>
      </c>
      <c r="N13" s="21">
        <v>-134920</v>
      </c>
      <c r="O13" s="21">
        <v>-99324</v>
      </c>
      <c r="P13" s="21">
        <v>-17619</v>
      </c>
      <c r="Q13" s="21">
        <v>-42942</v>
      </c>
      <c r="R13" s="21">
        <v>98.6</v>
      </c>
      <c r="S13" s="21">
        <v>32.68</v>
      </c>
      <c r="T13" s="21">
        <v>0</v>
      </c>
    </row>
    <row r="14" spans="1:20">
      <c r="L14" s="22" t="s">
        <v>32</v>
      </c>
      <c r="M14" s="21">
        <v>-81412</v>
      </c>
      <c r="N14" s="21">
        <v>-88400</v>
      </c>
      <c r="O14" s="21">
        <v>-68860</v>
      </c>
      <c r="P14" s="21">
        <v>-12551</v>
      </c>
      <c r="Q14" s="21">
        <v>-25503</v>
      </c>
      <c r="R14" s="21">
        <v>91.5</v>
      </c>
      <c r="S14" s="21">
        <v>38.31</v>
      </c>
      <c r="T14" s="21">
        <v>0</v>
      </c>
    </row>
    <row r="15" spans="1:20">
      <c r="L15" s="22" t="s">
        <v>33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</row>
    <row r="16" spans="1:20">
      <c r="L16" s="8" t="s">
        <v>34</v>
      </c>
      <c r="Q16">
        <f>SUM(Q6:Q15)</f>
        <v>-565023</v>
      </c>
    </row>
    <row r="27" spans="1:9">
      <c r="A27" s="3" t="s">
        <v>0</v>
      </c>
      <c r="B27" s="3"/>
      <c r="C27" s="3" t="s">
        <v>1</v>
      </c>
      <c r="D27" s="3"/>
      <c r="E27" s="1" t="s">
        <v>2</v>
      </c>
      <c r="F27" s="1"/>
      <c r="G27" s="1"/>
      <c r="H27" s="1"/>
      <c r="I27" s="1"/>
    </row>
    <row r="28" spans="1:9">
      <c r="A28" s="4">
        <f>-Q16</f>
        <v>565023</v>
      </c>
      <c r="B28" s="4" t="s">
        <v>3</v>
      </c>
      <c r="C28" s="9">
        <v>147738192</v>
      </c>
      <c r="D28" s="1" t="s">
        <v>4</v>
      </c>
      <c r="E28" s="12">
        <f>C29/A28</f>
        <v>2.1924378069412023</v>
      </c>
      <c r="F28" s="1"/>
      <c r="G28" s="1"/>
      <c r="H28" s="1"/>
      <c r="I28" s="1"/>
    </row>
    <row r="29" spans="1:9">
      <c r="A29" s="1"/>
      <c r="B29" s="1"/>
      <c r="C29" s="10">
        <f>(C28*0.00002295675)*365.25</f>
        <v>1238777.7869913389</v>
      </c>
      <c r="D29" s="1" t="s">
        <v>5</v>
      </c>
      <c r="E29" s="1"/>
      <c r="F29" s="1"/>
      <c r="G29" s="1"/>
      <c r="H29" s="1"/>
      <c r="I29" s="1"/>
    </row>
    <row r="30" spans="1:9" s="20" customFormat="1">
      <c r="A30" s="1"/>
      <c r="B30" s="1"/>
      <c r="C30" s="10"/>
      <c r="D30" s="1"/>
      <c r="E30" s="1"/>
      <c r="F30" s="1"/>
      <c r="G30" s="1"/>
      <c r="H30" s="1"/>
      <c r="I30" s="1"/>
    </row>
    <row r="31" spans="1:9">
      <c r="A31" s="66" t="s">
        <v>106</v>
      </c>
      <c r="B31" s="66"/>
      <c r="C31" s="66"/>
      <c r="D31" s="66"/>
      <c r="E31" s="66"/>
      <c r="F31" s="1"/>
      <c r="G31" s="5"/>
      <c r="H31" s="3"/>
      <c r="I31" s="3"/>
    </row>
    <row r="32" spans="1:9" s="16" customFormat="1" ht="25.5">
      <c r="A32" s="15" t="s">
        <v>6</v>
      </c>
      <c r="B32" s="15" t="s">
        <v>7</v>
      </c>
      <c r="C32" s="15" t="s">
        <v>8</v>
      </c>
      <c r="D32" s="15" t="s">
        <v>5</v>
      </c>
      <c r="E32" s="15" t="s">
        <v>90</v>
      </c>
      <c r="F32" s="15"/>
      <c r="G32" s="15"/>
      <c r="H32" s="15"/>
      <c r="I32" s="15"/>
    </row>
    <row r="33" spans="1:9">
      <c r="A33" t="s">
        <v>35</v>
      </c>
      <c r="B33" s="20">
        <v>-58187.24</v>
      </c>
      <c r="C33" s="12">
        <f>-B33/86400</f>
        <v>0.6734634259259259</v>
      </c>
      <c r="D33" s="10">
        <f>-(B33*0.00002295675)*365.25</f>
        <v>487.8972689630175</v>
      </c>
      <c r="E33" s="17">
        <f t="shared" ref="E33:E52" si="0">$A$28/C33</f>
        <v>838980.97246062884</v>
      </c>
      <c r="F33" s="6"/>
      <c r="G33" s="7"/>
      <c r="H33" s="7"/>
      <c r="I33" s="7"/>
    </row>
    <row r="34" spans="1:9">
      <c r="A34" t="s">
        <v>36</v>
      </c>
      <c r="B34" s="20">
        <v>-2996.2420000000002</v>
      </c>
      <c r="C34" s="12">
        <f t="shared" ref="C34:C86" si="1">-B34/86400</f>
        <v>3.4678726851851853E-2</v>
      </c>
      <c r="D34" s="10">
        <f t="shared" ref="D34:D86" si="2">-(B34*0.00002295675)*365.25</f>
        <v>25.123348159360877</v>
      </c>
      <c r="E34" s="17">
        <f t="shared" si="0"/>
        <v>16293072.188428037</v>
      </c>
      <c r="F34" s="6"/>
      <c r="G34" s="7"/>
      <c r="H34" s="7"/>
      <c r="I34" s="7"/>
    </row>
    <row r="35" spans="1:9">
      <c r="A35" t="s">
        <v>37</v>
      </c>
      <c r="B35" s="20">
        <v>-7654.9279999999999</v>
      </c>
      <c r="C35" s="12">
        <f t="shared" si="1"/>
        <v>8.8598703703703707E-2</v>
      </c>
      <c r="D35" s="10">
        <f t="shared" si="2"/>
        <v>64.186211019951003</v>
      </c>
      <c r="E35" s="17">
        <f t="shared" si="0"/>
        <v>6377328.068925011</v>
      </c>
      <c r="F35" s="6"/>
      <c r="G35" s="7"/>
      <c r="H35" s="7"/>
      <c r="I35" s="7"/>
    </row>
    <row r="36" spans="1:9">
      <c r="A36" t="s">
        <v>38</v>
      </c>
      <c r="B36" s="20">
        <v>-7365.9369999999999</v>
      </c>
      <c r="C36" s="12">
        <f t="shared" si="1"/>
        <v>8.5253900462962967E-2</v>
      </c>
      <c r="D36" s="10">
        <f t="shared" si="2"/>
        <v>61.763035085589941</v>
      </c>
      <c r="E36" s="17">
        <f t="shared" si="0"/>
        <v>6627532.5460969862</v>
      </c>
      <c r="F36" s="6"/>
      <c r="G36" s="7"/>
      <c r="H36" s="7"/>
      <c r="I36" s="7"/>
    </row>
    <row r="37" spans="1:9">
      <c r="A37" t="s">
        <v>39</v>
      </c>
      <c r="B37" s="20">
        <v>-1389.8320000000001</v>
      </c>
      <c r="C37" s="12">
        <f t="shared" si="1"/>
        <v>1.608601851851852E-2</v>
      </c>
      <c r="D37" s="10">
        <f t="shared" si="2"/>
        <v>11.653675911031501</v>
      </c>
      <c r="E37" s="17">
        <f t="shared" si="0"/>
        <v>35125099.436478652</v>
      </c>
      <c r="F37" s="6"/>
      <c r="G37" s="7"/>
      <c r="H37" s="7"/>
      <c r="I37" s="7"/>
    </row>
    <row r="38" spans="1:9">
      <c r="A38" t="s">
        <v>40</v>
      </c>
      <c r="B38" s="20">
        <v>-30569.040000000001</v>
      </c>
      <c r="C38" s="12">
        <f t="shared" si="1"/>
        <v>0.35380833333333334</v>
      </c>
      <c r="D38" s="10">
        <f t="shared" si="2"/>
        <v>256.31996174455503</v>
      </c>
      <c r="E38" s="17">
        <f t="shared" si="0"/>
        <v>1596974.8215841909</v>
      </c>
      <c r="F38" s="1"/>
      <c r="G38" s="1"/>
      <c r="H38" s="1"/>
      <c r="I38" s="1"/>
    </row>
    <row r="39" spans="1:9">
      <c r="A39" t="s">
        <v>41</v>
      </c>
      <c r="B39" s="20">
        <v>-137.17850000000001</v>
      </c>
      <c r="C39" s="19">
        <f t="shared" si="1"/>
        <v>1.5877141203703706E-3</v>
      </c>
      <c r="D39" s="10">
        <f t="shared" si="2"/>
        <v>1.1502352665368438</v>
      </c>
      <c r="E39" s="17">
        <f t="shared" si="0"/>
        <v>355872000.34990901</v>
      </c>
      <c r="F39" s="1"/>
      <c r="G39" s="1"/>
      <c r="H39" s="1"/>
      <c r="I39" s="1"/>
    </row>
    <row r="40" spans="1:9">
      <c r="A40" t="s">
        <v>42</v>
      </c>
      <c r="B40" s="20">
        <v>-47178.15</v>
      </c>
      <c r="C40" s="12">
        <f t="shared" si="1"/>
        <v>0.54604340277777774</v>
      </c>
      <c r="D40" s="10">
        <f t="shared" si="2"/>
        <v>395.58656742831562</v>
      </c>
      <c r="E40" s="17">
        <f t="shared" si="0"/>
        <v>1034758.4040493323</v>
      </c>
      <c r="F40" s="1"/>
      <c r="G40" s="1"/>
      <c r="H40" s="1"/>
      <c r="I40" s="1"/>
    </row>
    <row r="41" spans="1:9">
      <c r="A41" t="s">
        <v>43</v>
      </c>
      <c r="B41" s="20">
        <v>-112962.4</v>
      </c>
      <c r="C41" s="12">
        <f t="shared" si="1"/>
        <v>1.3074351851851851</v>
      </c>
      <c r="D41" s="10">
        <f t="shared" si="2"/>
        <v>947.1844077070499</v>
      </c>
      <c r="E41" s="17">
        <f t="shared" si="0"/>
        <v>432161.38467313023</v>
      </c>
      <c r="F41" s="1"/>
      <c r="G41" s="1"/>
      <c r="H41" s="1"/>
      <c r="I41" s="1"/>
    </row>
    <row r="42" spans="1:9">
      <c r="A42" t="s">
        <v>44</v>
      </c>
      <c r="B42" s="20">
        <v>-14014.56</v>
      </c>
      <c r="C42" s="12">
        <f t="shared" si="1"/>
        <v>0.16220555555555555</v>
      </c>
      <c r="D42" s="10">
        <f t="shared" si="2"/>
        <v>117.51142603976999</v>
      </c>
      <c r="E42" s="17">
        <f t="shared" si="0"/>
        <v>3483376.3742850292</v>
      </c>
      <c r="F42" s="1"/>
      <c r="G42" s="1"/>
      <c r="H42" s="1"/>
      <c r="I42" s="1"/>
    </row>
    <row r="43" spans="1:9">
      <c r="A43" t="s">
        <v>45</v>
      </c>
      <c r="B43" s="20">
        <v>-21079.38</v>
      </c>
      <c r="C43" s="12">
        <f t="shared" si="1"/>
        <v>0.24397430555555558</v>
      </c>
      <c r="D43" s="10">
        <f t="shared" si="2"/>
        <v>176.74960925167878</v>
      </c>
      <c r="E43" s="17">
        <f t="shared" si="0"/>
        <v>2315911.9101225934</v>
      </c>
      <c r="F43" s="1"/>
      <c r="G43" s="1"/>
      <c r="H43" s="1"/>
      <c r="I43" s="1"/>
    </row>
    <row r="44" spans="1:9">
      <c r="A44" t="s">
        <v>46</v>
      </c>
      <c r="B44" s="20">
        <v>-3894941</v>
      </c>
      <c r="C44" s="12">
        <f t="shared" si="1"/>
        <v>45.08033564814815</v>
      </c>
      <c r="D44" s="10">
        <f t="shared" si="2"/>
        <v>32658.896979339188</v>
      </c>
      <c r="E44" s="17">
        <f t="shared" si="0"/>
        <v>12533.691062329313</v>
      </c>
      <c r="F44" s="1"/>
      <c r="G44" s="1"/>
      <c r="H44" s="1"/>
      <c r="I44" s="1"/>
    </row>
    <row r="45" spans="1:9">
      <c r="A45" t="s">
        <v>47</v>
      </c>
      <c r="B45" s="20">
        <v>-13306.08</v>
      </c>
      <c r="C45" s="12">
        <f t="shared" si="1"/>
        <v>0.15400555555555556</v>
      </c>
      <c r="D45" s="10">
        <f t="shared" si="2"/>
        <v>111.57085458261</v>
      </c>
      <c r="E45" s="17">
        <f t="shared" si="0"/>
        <v>3668848.1656505899</v>
      </c>
    </row>
    <row r="46" spans="1:9">
      <c r="A46" t="s">
        <v>48</v>
      </c>
      <c r="B46" s="20">
        <v>-5919.509</v>
      </c>
      <c r="C46" s="12">
        <f t="shared" si="1"/>
        <v>6.8512835648148154E-2</v>
      </c>
      <c r="D46" s="10">
        <f t="shared" si="2"/>
        <v>49.634804378107695</v>
      </c>
      <c r="E46" s="17">
        <f t="shared" si="0"/>
        <v>8246965.6182632707</v>
      </c>
    </row>
    <row r="47" spans="1:9">
      <c r="A47" t="s">
        <v>49</v>
      </c>
      <c r="B47" s="20">
        <v>-91239.66</v>
      </c>
      <c r="C47" s="12">
        <f t="shared" si="1"/>
        <v>1.0560145833333334</v>
      </c>
      <c r="D47" s="10">
        <f t="shared" si="2"/>
        <v>765.0402551335012</v>
      </c>
      <c r="E47" s="17">
        <f t="shared" si="0"/>
        <v>535052.27003257128</v>
      </c>
    </row>
    <row r="48" spans="1:9">
      <c r="A48" t="s">
        <v>50</v>
      </c>
      <c r="B48" s="20">
        <v>-596872.6</v>
      </c>
      <c r="C48" s="12">
        <f t="shared" si="1"/>
        <v>6.9082476851851853</v>
      </c>
      <c r="D48" s="10">
        <f t="shared" si="2"/>
        <v>5004.7486606832626</v>
      </c>
      <c r="E48" s="17">
        <f t="shared" si="0"/>
        <v>81789.626798080528</v>
      </c>
    </row>
    <row r="49" spans="1:5">
      <c r="A49" t="s">
        <v>51</v>
      </c>
      <c r="B49" s="20">
        <v>-7138.3280000000004</v>
      </c>
      <c r="C49" s="12">
        <f t="shared" si="1"/>
        <v>8.2619537037037047E-2</v>
      </c>
      <c r="D49" s="10">
        <f t="shared" si="2"/>
        <v>59.8545443324385</v>
      </c>
      <c r="E49" s="17">
        <f t="shared" si="0"/>
        <v>6838854.5889177397</v>
      </c>
    </row>
    <row r="50" spans="1:5">
      <c r="A50" t="s">
        <v>52</v>
      </c>
      <c r="B50" s="20">
        <v>-62267.1</v>
      </c>
      <c r="C50" s="12">
        <f t="shared" si="1"/>
        <v>0.72068402777777774</v>
      </c>
      <c r="D50" s="10">
        <f t="shared" si="2"/>
        <v>522.10670305460621</v>
      </c>
      <c r="E50" s="17">
        <f t="shared" si="0"/>
        <v>784009.32755821291</v>
      </c>
    </row>
    <row r="51" spans="1:5">
      <c r="A51" t="s">
        <v>53</v>
      </c>
      <c r="B51" s="20">
        <v>-1128979</v>
      </c>
      <c r="C51" s="12">
        <f t="shared" si="1"/>
        <v>13.066886574074074</v>
      </c>
      <c r="D51" s="10">
        <f t="shared" si="2"/>
        <v>9466.4357824258132</v>
      </c>
      <c r="E51" s="17">
        <f t="shared" si="0"/>
        <v>43240.828394505123</v>
      </c>
    </row>
    <row r="52" spans="1:5">
      <c r="A52" t="s">
        <v>54</v>
      </c>
      <c r="B52" s="20">
        <v>-91224.73</v>
      </c>
      <c r="C52" s="12">
        <f t="shared" si="1"/>
        <v>1.0558417824074073</v>
      </c>
      <c r="D52" s="10">
        <f t="shared" si="2"/>
        <v>764.91506778614439</v>
      </c>
      <c r="E52" s="17">
        <f t="shared" si="0"/>
        <v>535139.83762955514</v>
      </c>
    </row>
    <row r="53" spans="1:5">
      <c r="A53" s="23" t="s">
        <v>55</v>
      </c>
      <c r="B53" s="20">
        <v>-1561600</v>
      </c>
      <c r="C53" s="13">
        <f t="shared" si="1"/>
        <v>18.074074074074073</v>
      </c>
      <c r="D53" s="14">
        <f t="shared" si="2"/>
        <v>13093.942507200001</v>
      </c>
      <c r="E53" s="14">
        <f>$A$28/C53</f>
        <v>31261.518442622953</v>
      </c>
    </row>
    <row r="54" spans="1:5">
      <c r="A54" t="s">
        <v>56</v>
      </c>
      <c r="B54" s="20">
        <v>-996882.1</v>
      </c>
      <c r="C54" s="12">
        <f t="shared" si="1"/>
        <v>11.537987268518519</v>
      </c>
      <c r="D54" s="10">
        <f t="shared" si="2"/>
        <v>8358.809492736169</v>
      </c>
      <c r="E54" s="18">
        <f t="shared" ref="E54:E86" si="3">$A$28/C54</f>
        <v>48970.672860913037</v>
      </c>
    </row>
    <row r="55" spans="1:5">
      <c r="A55" t="s">
        <v>57</v>
      </c>
      <c r="B55" s="20">
        <v>-3994632</v>
      </c>
      <c r="C55" s="12">
        <f t="shared" si="1"/>
        <v>46.234166666666667</v>
      </c>
      <c r="D55" s="10">
        <f t="shared" si="2"/>
        <v>33494.801322631502</v>
      </c>
      <c r="E55" s="18">
        <f t="shared" si="3"/>
        <v>12220.897244101585</v>
      </c>
    </row>
    <row r="56" spans="1:5">
      <c r="A56" t="s">
        <v>58</v>
      </c>
      <c r="B56" s="20">
        <v>-164.2475</v>
      </c>
      <c r="C56" s="19">
        <f t="shared" si="1"/>
        <v>1.9010127314814816E-3</v>
      </c>
      <c r="D56" s="10">
        <f t="shared" si="2"/>
        <v>1.3772075576020313</v>
      </c>
      <c r="E56" s="18">
        <f t="shared" si="3"/>
        <v>297222102.01068509</v>
      </c>
    </row>
    <row r="57" spans="1:5">
      <c r="A57" t="s">
        <v>59</v>
      </c>
      <c r="B57" s="20">
        <v>-3416.9780000000001</v>
      </c>
      <c r="C57" s="12">
        <f t="shared" si="1"/>
        <v>3.9548356481481479E-2</v>
      </c>
      <c r="D57" s="10">
        <f t="shared" si="2"/>
        <v>28.651199718472874</v>
      </c>
      <c r="E57" s="18">
        <f t="shared" si="3"/>
        <v>14286889.526359258</v>
      </c>
    </row>
    <row r="58" spans="1:5">
      <c r="A58" t="s">
        <v>60</v>
      </c>
      <c r="B58" s="20">
        <v>-1653083</v>
      </c>
      <c r="C58" s="12">
        <f t="shared" si="1"/>
        <v>19.132905092592594</v>
      </c>
      <c r="D58" s="10">
        <f t="shared" si="2"/>
        <v>13861.023156781313</v>
      </c>
      <c r="E58" s="18">
        <f t="shared" si="3"/>
        <v>29531.479786556389</v>
      </c>
    </row>
    <row r="59" spans="1:5">
      <c r="A59" t="s">
        <v>61</v>
      </c>
      <c r="B59" s="20">
        <v>-13468.54</v>
      </c>
      <c r="C59" s="12">
        <f t="shared" si="1"/>
        <v>0.15588587962962963</v>
      </c>
      <c r="D59" s="10">
        <f t="shared" si="2"/>
        <v>112.93307403683626</v>
      </c>
      <c r="E59" s="18">
        <f t="shared" si="3"/>
        <v>3624593.8461035867</v>
      </c>
    </row>
    <row r="60" spans="1:5">
      <c r="A60" t="s">
        <v>62</v>
      </c>
      <c r="B60" s="20">
        <v>-5600824</v>
      </c>
      <c r="C60" s="12">
        <f t="shared" si="1"/>
        <v>64.824351851851858</v>
      </c>
      <c r="D60" s="10">
        <f t="shared" si="2"/>
        <v>46962.645651220504</v>
      </c>
      <c r="E60" s="18">
        <f t="shared" si="3"/>
        <v>8716.2151854798503</v>
      </c>
    </row>
    <row r="61" spans="1:5">
      <c r="A61" t="s">
        <v>63</v>
      </c>
      <c r="B61" s="20">
        <v>-401176.4</v>
      </c>
      <c r="C61" s="12">
        <f t="shared" si="1"/>
        <v>4.6432453703703702</v>
      </c>
      <c r="D61" s="10">
        <f t="shared" si="2"/>
        <v>3363.845233635675</v>
      </c>
      <c r="E61" s="18">
        <f t="shared" si="3"/>
        <v>121687.08627925272</v>
      </c>
    </row>
    <row r="62" spans="1:5">
      <c r="A62" t="s">
        <v>64</v>
      </c>
      <c r="B62" s="11">
        <v>-13511283</v>
      </c>
      <c r="C62" s="12">
        <f t="shared" si="1"/>
        <v>156.38059027777777</v>
      </c>
      <c r="D62" s="10">
        <f t="shared" si="2"/>
        <v>113291.47208024381</v>
      </c>
      <c r="E62" s="18">
        <f t="shared" si="3"/>
        <v>3613.1274283870748</v>
      </c>
    </row>
    <row r="63" spans="1:5">
      <c r="A63" t="s">
        <v>65</v>
      </c>
      <c r="B63" s="20">
        <v>-149617.20000000001</v>
      </c>
      <c r="C63" s="12">
        <f t="shared" si="1"/>
        <v>1.7316805555555557</v>
      </c>
      <c r="D63" s="10">
        <f t="shared" si="2"/>
        <v>1254.5331806405252</v>
      </c>
      <c r="E63" s="18">
        <f t="shared" si="3"/>
        <v>326285.92969257542</v>
      </c>
    </row>
    <row r="64" spans="1:5">
      <c r="A64" t="s">
        <v>66</v>
      </c>
      <c r="B64" s="11">
        <v>-18250604</v>
      </c>
      <c r="C64" s="12">
        <f t="shared" si="1"/>
        <v>211.23384259259259</v>
      </c>
      <c r="D64" s="10">
        <f t="shared" si="2"/>
        <v>153030.45562094924</v>
      </c>
      <c r="E64" s="18">
        <f t="shared" si="3"/>
        <v>2674.8696755460805</v>
      </c>
    </row>
    <row r="65" spans="1:5">
      <c r="A65" t="s">
        <v>67</v>
      </c>
      <c r="B65" s="20">
        <v>-3268546</v>
      </c>
      <c r="C65" s="12">
        <f t="shared" si="1"/>
        <v>37.83039351851852</v>
      </c>
      <c r="D65" s="10">
        <f t="shared" si="2"/>
        <v>27406.604384053873</v>
      </c>
      <c r="E65" s="18">
        <f t="shared" si="3"/>
        <v>14935.689202477186</v>
      </c>
    </row>
    <row r="66" spans="1:5">
      <c r="A66" t="s">
        <v>68</v>
      </c>
      <c r="B66" s="20">
        <v>-34.662909999999997</v>
      </c>
      <c r="C66" s="19">
        <f t="shared" si="1"/>
        <v>4.0119108796296294E-4</v>
      </c>
      <c r="D66" s="10">
        <f t="shared" si="2"/>
        <v>0.29064686902679809</v>
      </c>
      <c r="E66" s="18">
        <f t="shared" si="3"/>
        <v>1408363787.1142383</v>
      </c>
    </row>
    <row r="67" spans="1:5">
      <c r="A67" t="s">
        <v>69</v>
      </c>
      <c r="B67" s="20">
        <v>-130.74719999999999</v>
      </c>
      <c r="C67" s="19">
        <f t="shared" si="1"/>
        <v>1.5132777777777777E-3</v>
      </c>
      <c r="D67" s="10">
        <f t="shared" si="2"/>
        <v>1.0963091187098999</v>
      </c>
      <c r="E67" s="18">
        <f t="shared" si="3"/>
        <v>373376922.79452258</v>
      </c>
    </row>
    <row r="68" spans="1:5">
      <c r="A68" t="s">
        <v>70</v>
      </c>
      <c r="B68" s="20">
        <v>-2771898</v>
      </c>
      <c r="C68" s="12">
        <f t="shared" si="1"/>
        <v>32.082152777777779</v>
      </c>
      <c r="D68" s="10">
        <f t="shared" si="2"/>
        <v>23242.234277550375</v>
      </c>
      <c r="E68" s="18">
        <f t="shared" si="3"/>
        <v>17611.754545080661</v>
      </c>
    </row>
    <row r="69" spans="1:5">
      <c r="A69" t="s">
        <v>71</v>
      </c>
      <c r="B69" s="20">
        <v>-4160008</v>
      </c>
      <c r="C69" s="12">
        <f t="shared" si="1"/>
        <v>48.148240740740739</v>
      </c>
      <c r="D69" s="10">
        <f t="shared" si="2"/>
        <v>34881.471299623496</v>
      </c>
      <c r="E69" s="18">
        <f t="shared" si="3"/>
        <v>11735.07050947979</v>
      </c>
    </row>
    <row r="70" spans="1:5">
      <c r="A70" t="s">
        <v>72</v>
      </c>
      <c r="B70" s="20">
        <v>-6738.5029999999997</v>
      </c>
      <c r="C70" s="12">
        <f t="shared" si="1"/>
        <v>7.7991932870370373E-2</v>
      </c>
      <c r="D70" s="10">
        <f t="shared" si="2"/>
        <v>56.50203052420256</v>
      </c>
      <c r="E70" s="18">
        <f t="shared" si="3"/>
        <v>7244633.8897526646</v>
      </c>
    </row>
    <row r="71" spans="1:5">
      <c r="A71" t="s">
        <v>73</v>
      </c>
      <c r="B71" s="20">
        <v>-2057.1579999999999</v>
      </c>
      <c r="C71" s="12">
        <f t="shared" si="1"/>
        <v>2.3809699074074073E-2</v>
      </c>
      <c r="D71" s="10">
        <f t="shared" si="2"/>
        <v>17.249173015001624</v>
      </c>
      <c r="E71" s="18">
        <f t="shared" si="3"/>
        <v>23730791.315008376</v>
      </c>
    </row>
    <row r="72" spans="1:5">
      <c r="A72" t="s">
        <v>74</v>
      </c>
      <c r="B72" s="20">
        <v>-13965.09</v>
      </c>
      <c r="C72" s="12">
        <f t="shared" si="1"/>
        <v>0.16163298611111113</v>
      </c>
      <c r="D72" s="10">
        <f t="shared" si="2"/>
        <v>117.09662241795188</v>
      </c>
      <c r="E72" s="18">
        <f t="shared" si="3"/>
        <v>3495715.9030124401</v>
      </c>
    </row>
    <row r="73" spans="1:5">
      <c r="A73" t="s">
        <v>75</v>
      </c>
      <c r="B73" s="20">
        <v>-99.256290000000007</v>
      </c>
      <c r="C73" s="19">
        <f t="shared" si="1"/>
        <v>1.1487996527777778E-3</v>
      </c>
      <c r="D73" s="10">
        <f t="shared" si="2"/>
        <v>0.83225932040085204</v>
      </c>
      <c r="E73" s="18">
        <f t="shared" si="3"/>
        <v>491837718.29472971</v>
      </c>
    </row>
    <row r="74" spans="1:5">
      <c r="A74" t="s">
        <v>76</v>
      </c>
      <c r="B74" s="20">
        <v>-2434.0329999999999</v>
      </c>
      <c r="C74" s="12">
        <f t="shared" si="1"/>
        <v>2.8171678240740738E-2</v>
      </c>
      <c r="D74" s="10">
        <f t="shared" si="2"/>
        <v>20.409252153321937</v>
      </c>
      <c r="E74" s="18">
        <f t="shared" si="3"/>
        <v>20056419.61304551</v>
      </c>
    </row>
    <row r="75" spans="1:5">
      <c r="A75" t="s">
        <v>77</v>
      </c>
      <c r="B75" s="20">
        <v>-18736.68</v>
      </c>
      <c r="C75" s="12">
        <f t="shared" si="1"/>
        <v>0.21685972222222222</v>
      </c>
      <c r="D75" s="10">
        <f t="shared" si="2"/>
        <v>157.1061800049975</v>
      </c>
      <c r="E75" s="18">
        <f t="shared" si="3"/>
        <v>2605476.9148002742</v>
      </c>
    </row>
    <row r="76" spans="1:5">
      <c r="A76" t="s">
        <v>78</v>
      </c>
      <c r="B76" s="20">
        <v>-4148.9440000000004</v>
      </c>
      <c r="C76" s="12">
        <f t="shared" si="1"/>
        <v>4.8020185185185187E-2</v>
      </c>
      <c r="D76" s="10">
        <f t="shared" si="2"/>
        <v>34.788700180323005</v>
      </c>
      <c r="E76" s="18">
        <f t="shared" si="3"/>
        <v>11766364.453219904</v>
      </c>
    </row>
    <row r="77" spans="1:5">
      <c r="A77" t="s">
        <v>79</v>
      </c>
      <c r="B77" s="20">
        <v>-1662186</v>
      </c>
      <c r="C77" s="12">
        <f t="shared" si="1"/>
        <v>19.238263888888888</v>
      </c>
      <c r="D77" s="10">
        <f t="shared" si="2"/>
        <v>13937.351383371375</v>
      </c>
      <c r="E77" s="18">
        <f t="shared" si="3"/>
        <v>29369.749955781124</v>
      </c>
    </row>
    <row r="78" spans="1:5">
      <c r="A78" t="s">
        <v>80</v>
      </c>
      <c r="B78" s="20">
        <v>-50138.67</v>
      </c>
      <c r="C78" s="12">
        <f t="shared" si="1"/>
        <v>0.58030868055555551</v>
      </c>
      <c r="D78" s="10">
        <f t="shared" si="2"/>
        <v>420.41038829884309</v>
      </c>
      <c r="E78" s="18">
        <f t="shared" si="3"/>
        <v>973659.39702828182</v>
      </c>
    </row>
    <row r="79" spans="1:5">
      <c r="A79" t="s">
        <v>81</v>
      </c>
      <c r="B79" s="20">
        <v>-86057.16</v>
      </c>
      <c r="C79" s="12">
        <f t="shared" si="1"/>
        <v>0.99603194444444454</v>
      </c>
      <c r="D79" s="10">
        <f t="shared" si="2"/>
        <v>721.58523653490761</v>
      </c>
      <c r="E79" s="18">
        <f t="shared" si="3"/>
        <v>567273.97464661859</v>
      </c>
    </row>
    <row r="80" spans="1:5">
      <c r="A80" t="s">
        <v>82</v>
      </c>
      <c r="B80" s="20">
        <v>-670372</v>
      </c>
      <c r="C80" s="12">
        <f t="shared" si="1"/>
        <v>7.7589351851851855</v>
      </c>
      <c r="D80" s="10">
        <f t="shared" si="2"/>
        <v>5621.0376706177503</v>
      </c>
      <c r="E80" s="18">
        <f t="shared" si="3"/>
        <v>72822.234818876677</v>
      </c>
    </row>
    <row r="81" spans="1:5">
      <c r="A81" t="s">
        <v>83</v>
      </c>
      <c r="B81" s="20">
        <v>-501474.7</v>
      </c>
      <c r="C81" s="12">
        <f t="shared" si="1"/>
        <v>5.8041053240740741</v>
      </c>
      <c r="D81" s="10">
        <f t="shared" si="2"/>
        <v>4204.841758846931</v>
      </c>
      <c r="E81" s="18">
        <f t="shared" si="3"/>
        <v>97348.853690923992</v>
      </c>
    </row>
    <row r="82" spans="1:5">
      <c r="A82" t="s">
        <v>84</v>
      </c>
      <c r="B82" s="20">
        <v>-4039.346</v>
      </c>
      <c r="C82" s="12">
        <f t="shared" si="1"/>
        <v>4.6751689814814812E-2</v>
      </c>
      <c r="D82" s="10">
        <f t="shared" si="2"/>
        <v>33.869726108278876</v>
      </c>
      <c r="E82" s="18">
        <f t="shared" si="3"/>
        <v>12085616.63199934</v>
      </c>
    </row>
    <row r="83" spans="1:5">
      <c r="A83" t="s">
        <v>85</v>
      </c>
      <c r="B83" s="20">
        <v>-5567.7389999999996</v>
      </c>
      <c r="C83" s="12">
        <f t="shared" si="1"/>
        <v>6.4441423611111104E-2</v>
      </c>
      <c r="D83" s="10">
        <f t="shared" si="2"/>
        <v>46.685229483283315</v>
      </c>
      <c r="E83" s="18">
        <f t="shared" si="3"/>
        <v>8768009.2762968969</v>
      </c>
    </row>
    <row r="84" spans="1:5">
      <c r="A84" t="s">
        <v>86</v>
      </c>
      <c r="B84" s="20">
        <v>-5338.2569999999996</v>
      </c>
      <c r="C84" s="12">
        <f t="shared" si="1"/>
        <v>6.178538194444444E-2</v>
      </c>
      <c r="D84" s="10">
        <f t="shared" si="2"/>
        <v>44.761033713279929</v>
      </c>
      <c r="E84" s="18">
        <f t="shared" si="3"/>
        <v>9144930.1148296166</v>
      </c>
    </row>
    <row r="85" spans="1:5">
      <c r="A85" t="s">
        <v>87</v>
      </c>
      <c r="B85" s="11">
        <v>-19490962</v>
      </c>
      <c r="C85" s="12">
        <f t="shared" si="1"/>
        <v>225.58983796296297</v>
      </c>
      <c r="D85" s="10">
        <f t="shared" si="2"/>
        <v>163430.79907660087</v>
      </c>
      <c r="E85" s="18">
        <f t="shared" si="3"/>
        <v>2504.6473950336572</v>
      </c>
    </row>
    <row r="86" spans="1:5">
      <c r="A86" t="s">
        <v>88</v>
      </c>
      <c r="B86" s="11">
        <v>-61004008</v>
      </c>
      <c r="C86" s="12">
        <f t="shared" si="1"/>
        <v>706.06490740740742</v>
      </c>
      <c r="D86" s="10">
        <f t="shared" si="2"/>
        <v>511515.73607887351</v>
      </c>
      <c r="E86" s="18">
        <f t="shared" si="3"/>
        <v>800.24229227692706</v>
      </c>
    </row>
    <row r="88" spans="1:5">
      <c r="A88" t="s">
        <v>89</v>
      </c>
      <c r="D88" s="10">
        <f>SUM(D33:D86)</f>
        <v>1224715.577842925</v>
      </c>
    </row>
    <row r="100" spans="1:7">
      <c r="A100" s="20" t="s">
        <v>6</v>
      </c>
      <c r="B100" s="20" t="s">
        <v>116</v>
      </c>
      <c r="C100" s="20" t="s">
        <v>118</v>
      </c>
      <c r="D100" s="33">
        <v>29341</v>
      </c>
      <c r="E100" s="19" t="s">
        <v>119</v>
      </c>
      <c r="F100" s="19" t="s">
        <v>117</v>
      </c>
      <c r="G100" s="34" t="s">
        <v>115</v>
      </c>
    </row>
    <row r="101" spans="1:7">
      <c r="A101" s="20" t="s">
        <v>55</v>
      </c>
      <c r="B101" s="33">
        <v>29341</v>
      </c>
      <c r="C101" s="35">
        <v>0</v>
      </c>
      <c r="D101" s="67">
        <f>((B101+C101)-$D$100)/365.25</f>
        <v>0</v>
      </c>
      <c r="E101" s="67">
        <v>0</v>
      </c>
      <c r="F101" s="67">
        <f>-E101/86400</f>
        <v>0</v>
      </c>
      <c r="G101" s="34">
        <f>F101/$C$53</f>
        <v>0</v>
      </c>
    </row>
    <row r="102" spans="1:7">
      <c r="A102" s="20" t="s">
        <v>55</v>
      </c>
      <c r="B102" s="33">
        <v>29363</v>
      </c>
      <c r="C102" s="35">
        <v>0.828125</v>
      </c>
      <c r="D102" s="67">
        <f t="shared" ref="D102:D165" si="4">((B102+C102)-$D$100)/365.25</f>
        <v>6.25E-2</v>
      </c>
      <c r="E102" s="67">
        <v>-226858.7</v>
      </c>
      <c r="F102" s="67">
        <f t="shared" ref="F102:F165" si="5">-E102/86400</f>
        <v>2.6256793981481481</v>
      </c>
      <c r="G102" s="34">
        <f t="shared" ref="G102:G165" si="6">F102/$C$53</f>
        <v>0.14527324538934427</v>
      </c>
    </row>
    <row r="103" spans="1:7">
      <c r="A103" s="20" t="s">
        <v>55</v>
      </c>
      <c r="B103" s="33">
        <v>29409</v>
      </c>
      <c r="C103" s="35">
        <v>0.484375</v>
      </c>
      <c r="D103" s="67">
        <f t="shared" si="4"/>
        <v>0.1875</v>
      </c>
      <c r="E103" s="67">
        <v>-355370.4</v>
      </c>
      <c r="F103" s="67">
        <f t="shared" si="5"/>
        <v>4.1130833333333339</v>
      </c>
      <c r="G103" s="34">
        <f t="shared" si="6"/>
        <v>0.22756813524590169</v>
      </c>
    </row>
    <row r="104" spans="1:7">
      <c r="A104" s="20" t="s">
        <v>55</v>
      </c>
      <c r="B104" s="33">
        <v>29455</v>
      </c>
      <c r="C104" s="35">
        <v>0.140625</v>
      </c>
      <c r="D104" s="67">
        <f t="shared" si="4"/>
        <v>0.3125</v>
      </c>
      <c r="E104" s="67">
        <v>-439432.2</v>
      </c>
      <c r="F104" s="67">
        <f t="shared" si="5"/>
        <v>5.0860208333333334</v>
      </c>
      <c r="G104" s="34">
        <f t="shared" si="6"/>
        <v>0.281398693647541</v>
      </c>
    </row>
    <row r="105" spans="1:7">
      <c r="A105" s="20" t="s">
        <v>55</v>
      </c>
      <c r="B105" s="33">
        <v>29500</v>
      </c>
      <c r="C105" s="35">
        <v>0.796875</v>
      </c>
      <c r="D105" s="67">
        <f t="shared" si="4"/>
        <v>0.4375</v>
      </c>
      <c r="E105" s="67">
        <v>-500484.6</v>
      </c>
      <c r="F105" s="67">
        <f t="shared" si="5"/>
        <v>5.7926458333333333</v>
      </c>
      <c r="G105" s="34">
        <f t="shared" si="6"/>
        <v>0.32049474897540986</v>
      </c>
    </row>
    <row r="106" spans="1:7">
      <c r="A106" s="20" t="s">
        <v>55</v>
      </c>
      <c r="B106" s="33">
        <v>29546</v>
      </c>
      <c r="C106" s="35">
        <v>0.453125</v>
      </c>
      <c r="D106" s="67">
        <f t="shared" si="4"/>
        <v>0.5625</v>
      </c>
      <c r="E106" s="67">
        <v>-548507.1</v>
      </c>
      <c r="F106" s="67">
        <f t="shared" si="5"/>
        <v>6.3484618055555551</v>
      </c>
      <c r="G106" s="34">
        <f t="shared" si="6"/>
        <v>0.35124686219262297</v>
      </c>
    </row>
    <row r="107" spans="1:7">
      <c r="A107" s="20" t="s">
        <v>55</v>
      </c>
      <c r="B107" s="33">
        <v>29592</v>
      </c>
      <c r="C107" s="35">
        <v>0.109375</v>
      </c>
      <c r="D107" s="67">
        <f t="shared" si="4"/>
        <v>0.6875</v>
      </c>
      <c r="E107" s="67">
        <v>-588551.9</v>
      </c>
      <c r="F107" s="67">
        <f t="shared" si="5"/>
        <v>6.8119432870370371</v>
      </c>
      <c r="G107" s="34">
        <f t="shared" si="6"/>
        <v>0.37689030481557378</v>
      </c>
    </row>
    <row r="108" spans="1:7">
      <c r="A108" s="20" t="s">
        <v>55</v>
      </c>
      <c r="B108" s="33">
        <v>29637</v>
      </c>
      <c r="C108" s="35">
        <v>0.765625</v>
      </c>
      <c r="D108" s="67">
        <f t="shared" si="4"/>
        <v>0.8125</v>
      </c>
      <c r="E108" s="67">
        <v>-623360.9</v>
      </c>
      <c r="F108" s="67">
        <f t="shared" si="5"/>
        <v>7.2148252314814814</v>
      </c>
      <c r="G108" s="34">
        <f t="shared" si="6"/>
        <v>0.3991809042008197</v>
      </c>
    </row>
    <row r="109" spans="1:7">
      <c r="A109" s="20" t="s">
        <v>55</v>
      </c>
      <c r="B109" s="33">
        <v>29683</v>
      </c>
      <c r="C109" s="35">
        <v>0.421875</v>
      </c>
      <c r="D109" s="67">
        <f t="shared" si="4"/>
        <v>0.9375</v>
      </c>
      <c r="E109" s="67">
        <v>-654515.4</v>
      </c>
      <c r="F109" s="67">
        <f t="shared" si="5"/>
        <v>7.5754097222222221</v>
      </c>
      <c r="G109" s="34">
        <f t="shared" si="6"/>
        <v>0.41913127561475411</v>
      </c>
    </row>
    <row r="110" spans="1:7">
      <c r="A110" s="20" t="s">
        <v>55</v>
      </c>
      <c r="B110" s="33">
        <v>29729</v>
      </c>
      <c r="C110" s="35">
        <v>7.8125E-2</v>
      </c>
      <c r="D110" s="67">
        <f t="shared" si="4"/>
        <v>1.0625</v>
      </c>
      <c r="E110" s="67">
        <v>-682976.4</v>
      </c>
      <c r="F110" s="67">
        <f t="shared" si="5"/>
        <v>7.9048194444444446</v>
      </c>
      <c r="G110" s="34">
        <f t="shared" si="6"/>
        <v>0.43735681352459022</v>
      </c>
    </row>
    <row r="111" spans="1:7">
      <c r="A111" s="20" t="s">
        <v>55</v>
      </c>
      <c r="B111" s="33">
        <v>29774</v>
      </c>
      <c r="C111" s="35">
        <v>0.734375</v>
      </c>
      <c r="D111" s="67">
        <f t="shared" si="4"/>
        <v>1.1875</v>
      </c>
      <c r="E111" s="67">
        <v>-709356.2</v>
      </c>
      <c r="F111" s="67">
        <f t="shared" si="5"/>
        <v>8.2101412037037029</v>
      </c>
      <c r="G111" s="34">
        <f t="shared" si="6"/>
        <v>0.4542496157786885</v>
      </c>
    </row>
    <row r="112" spans="1:7">
      <c r="A112" s="20" t="s">
        <v>55</v>
      </c>
      <c r="B112" s="33">
        <v>29820</v>
      </c>
      <c r="C112" s="35">
        <v>0.390625</v>
      </c>
      <c r="D112" s="67">
        <f t="shared" si="4"/>
        <v>1.3125</v>
      </c>
      <c r="E112" s="67">
        <v>-734061.6</v>
      </c>
      <c r="F112" s="67">
        <f t="shared" si="5"/>
        <v>8.496083333333333</v>
      </c>
      <c r="G112" s="34">
        <f t="shared" si="6"/>
        <v>0.47007018442622955</v>
      </c>
    </row>
    <row r="113" spans="1:7">
      <c r="A113" s="20" t="s">
        <v>55</v>
      </c>
      <c r="B113" s="33">
        <v>29866</v>
      </c>
      <c r="C113" s="35">
        <v>4.6875E-2</v>
      </c>
      <c r="D113" s="67">
        <f t="shared" si="4"/>
        <v>1.4375</v>
      </c>
      <c r="E113" s="67">
        <v>-757373.9</v>
      </c>
      <c r="F113" s="67">
        <f t="shared" si="5"/>
        <v>8.7659016203703715</v>
      </c>
      <c r="G113" s="34">
        <f t="shared" si="6"/>
        <v>0.48499865522540991</v>
      </c>
    </row>
    <row r="114" spans="1:7">
      <c r="A114" s="20" t="s">
        <v>55</v>
      </c>
      <c r="B114" s="33">
        <v>29911</v>
      </c>
      <c r="C114" s="35">
        <v>0.703125</v>
      </c>
      <c r="D114" s="67">
        <f t="shared" si="4"/>
        <v>1.5625</v>
      </c>
      <c r="E114" s="67">
        <v>-779494.40000000002</v>
      </c>
      <c r="F114" s="67">
        <f t="shared" si="5"/>
        <v>9.0219259259259257</v>
      </c>
      <c r="G114" s="34">
        <f t="shared" si="6"/>
        <v>0.49916393442622953</v>
      </c>
    </row>
    <row r="115" spans="1:7">
      <c r="A115" s="20" t="s">
        <v>55</v>
      </c>
      <c r="B115" s="33">
        <v>29957</v>
      </c>
      <c r="C115" s="35">
        <v>0.359375</v>
      </c>
      <c r="D115" s="67">
        <f t="shared" si="4"/>
        <v>1.6875</v>
      </c>
      <c r="E115" s="67">
        <v>-800572.6</v>
      </c>
      <c r="F115" s="67">
        <f t="shared" si="5"/>
        <v>9.2658865740740737</v>
      </c>
      <c r="G115" s="34">
        <f t="shared" si="6"/>
        <v>0.51266175717213114</v>
      </c>
    </row>
    <row r="116" spans="1:7">
      <c r="A116" s="20" t="s">
        <v>55</v>
      </c>
      <c r="B116" s="33">
        <v>30003</v>
      </c>
      <c r="C116" s="35">
        <v>1.5625E-2</v>
      </c>
      <c r="D116" s="67">
        <f t="shared" si="4"/>
        <v>1.8125</v>
      </c>
      <c r="E116" s="67">
        <v>-820722.1</v>
      </c>
      <c r="F116" s="67">
        <f t="shared" si="5"/>
        <v>9.4990983796296291</v>
      </c>
      <c r="G116" s="34">
        <f t="shared" si="6"/>
        <v>0.52556486936475411</v>
      </c>
    </row>
    <row r="117" spans="1:7">
      <c r="A117" s="20" t="s">
        <v>55</v>
      </c>
      <c r="B117" s="33">
        <v>30048</v>
      </c>
      <c r="C117" s="35">
        <v>0.671875</v>
      </c>
      <c r="D117" s="67">
        <f t="shared" si="4"/>
        <v>1.9375</v>
      </c>
      <c r="E117" s="67">
        <v>-840032.6</v>
      </c>
      <c r="F117" s="67">
        <f t="shared" si="5"/>
        <v>9.7225995370370359</v>
      </c>
      <c r="G117" s="34">
        <f t="shared" si="6"/>
        <v>0.53793071209016396</v>
      </c>
    </row>
    <row r="118" spans="1:7">
      <c r="A118" s="20" t="s">
        <v>55</v>
      </c>
      <c r="B118" s="33">
        <v>30094</v>
      </c>
      <c r="C118" s="35">
        <v>0.328125</v>
      </c>
      <c r="D118" s="67">
        <f t="shared" si="4"/>
        <v>2.0625</v>
      </c>
      <c r="E118" s="67">
        <v>-858575.9</v>
      </c>
      <c r="F118" s="67">
        <f t="shared" si="5"/>
        <v>9.9372210648148158</v>
      </c>
      <c r="G118" s="34">
        <f t="shared" si="6"/>
        <v>0.54980526383196726</v>
      </c>
    </row>
    <row r="119" spans="1:7">
      <c r="A119" s="20" t="s">
        <v>55</v>
      </c>
      <c r="B119" s="33">
        <v>30139</v>
      </c>
      <c r="C119" s="35">
        <v>0.984375</v>
      </c>
      <c r="D119" s="67">
        <f t="shared" si="4"/>
        <v>2.1875</v>
      </c>
      <c r="E119" s="67">
        <v>-876411.4</v>
      </c>
      <c r="F119" s="67">
        <f t="shared" si="5"/>
        <v>10.143650462962963</v>
      </c>
      <c r="G119" s="34">
        <f t="shared" si="6"/>
        <v>0.56122656250000003</v>
      </c>
    </row>
    <row r="120" spans="1:7">
      <c r="A120" s="20" t="s">
        <v>55</v>
      </c>
      <c r="B120" s="33">
        <v>30185</v>
      </c>
      <c r="C120" s="35">
        <v>0.640625</v>
      </c>
      <c r="D120" s="67">
        <f t="shared" si="4"/>
        <v>2.3125</v>
      </c>
      <c r="E120" s="67">
        <v>-893588.8</v>
      </c>
      <c r="F120" s="67">
        <f t="shared" si="5"/>
        <v>10.342462962962964</v>
      </c>
      <c r="G120" s="34">
        <f t="shared" si="6"/>
        <v>0.57222643442622956</v>
      </c>
    </row>
    <row r="121" spans="1:7">
      <c r="A121" s="20" t="s">
        <v>55</v>
      </c>
      <c r="B121" s="33">
        <v>30231</v>
      </c>
      <c r="C121" s="35">
        <v>0.296875</v>
      </c>
      <c r="D121" s="67">
        <f t="shared" si="4"/>
        <v>2.4375</v>
      </c>
      <c r="E121" s="67">
        <v>-910150.5</v>
      </c>
      <c r="F121" s="67">
        <f t="shared" si="5"/>
        <v>10.534149305555555</v>
      </c>
      <c r="G121" s="34">
        <f t="shared" si="6"/>
        <v>0.58283203125000005</v>
      </c>
    </row>
    <row r="122" spans="1:7">
      <c r="A122" s="20" t="s">
        <v>55</v>
      </c>
      <c r="B122" s="33">
        <v>30276</v>
      </c>
      <c r="C122" s="35">
        <v>0.953125</v>
      </c>
      <c r="D122" s="67">
        <f t="shared" si="4"/>
        <v>2.5625</v>
      </c>
      <c r="E122" s="67">
        <v>-926133.3</v>
      </c>
      <c r="F122" s="67">
        <f t="shared" si="5"/>
        <v>10.719135416666667</v>
      </c>
      <c r="G122" s="34">
        <f t="shared" si="6"/>
        <v>0.59306691854508209</v>
      </c>
    </row>
    <row r="123" spans="1:7">
      <c r="A123" s="20" t="s">
        <v>55</v>
      </c>
      <c r="B123" s="33">
        <v>30322</v>
      </c>
      <c r="C123" s="35">
        <v>0.609375</v>
      </c>
      <c r="D123" s="67">
        <f t="shared" si="4"/>
        <v>2.6875</v>
      </c>
      <c r="E123" s="67">
        <v>-941569.6</v>
      </c>
      <c r="F123" s="67">
        <f t="shared" si="5"/>
        <v>10.897796296296296</v>
      </c>
      <c r="G123" s="34">
        <f t="shared" si="6"/>
        <v>0.60295184426229509</v>
      </c>
    </row>
    <row r="124" spans="1:7">
      <c r="A124" s="20" t="s">
        <v>55</v>
      </c>
      <c r="B124" s="33">
        <v>30368</v>
      </c>
      <c r="C124" s="35">
        <v>0.265625</v>
      </c>
      <c r="D124" s="67">
        <f t="shared" si="4"/>
        <v>2.8125</v>
      </c>
      <c r="E124" s="67">
        <v>-956488</v>
      </c>
      <c r="F124" s="67">
        <f t="shared" si="5"/>
        <v>11.070462962962964</v>
      </c>
      <c r="G124" s="34">
        <f t="shared" si="6"/>
        <v>0.61250512295081971</v>
      </c>
    </row>
    <row r="125" spans="1:7">
      <c r="A125" s="20" t="s">
        <v>55</v>
      </c>
      <c r="B125" s="33">
        <v>30413</v>
      </c>
      <c r="C125" s="35">
        <v>0.921875</v>
      </c>
      <c r="D125" s="67">
        <f t="shared" si="4"/>
        <v>2.9375</v>
      </c>
      <c r="E125" s="67">
        <v>-970914.4</v>
      </c>
      <c r="F125" s="67">
        <f t="shared" si="5"/>
        <v>11.237435185185186</v>
      </c>
      <c r="G125" s="34">
        <f t="shared" si="6"/>
        <v>0.62174334016393451</v>
      </c>
    </row>
    <row r="126" spans="1:7">
      <c r="A126" s="20" t="s">
        <v>55</v>
      </c>
      <c r="B126" s="33">
        <v>30459</v>
      </c>
      <c r="C126" s="35">
        <v>0.578125</v>
      </c>
      <c r="D126" s="67">
        <f t="shared" si="4"/>
        <v>3.0625</v>
      </c>
      <c r="E126" s="67">
        <v>-984872.3</v>
      </c>
      <c r="F126" s="67">
        <f t="shared" si="5"/>
        <v>11.398984953703705</v>
      </c>
      <c r="G126" s="34">
        <f t="shared" si="6"/>
        <v>0.63068154456967229</v>
      </c>
    </row>
    <row r="127" spans="1:7">
      <c r="A127" s="20" t="s">
        <v>55</v>
      </c>
      <c r="B127" s="33">
        <v>30505</v>
      </c>
      <c r="C127" s="35">
        <v>0.234375</v>
      </c>
      <c r="D127" s="67">
        <f t="shared" si="4"/>
        <v>3.1875</v>
      </c>
      <c r="E127" s="67">
        <v>-998382.9</v>
      </c>
      <c r="F127" s="67">
        <f t="shared" si="5"/>
        <v>11.555357638888889</v>
      </c>
      <c r="G127" s="34">
        <f t="shared" si="6"/>
        <v>0.63933331198770493</v>
      </c>
    </row>
    <row r="128" spans="1:7">
      <c r="A128" s="20" t="s">
        <v>55</v>
      </c>
      <c r="B128" s="33">
        <v>30550</v>
      </c>
      <c r="C128" s="35">
        <v>0.890625</v>
      </c>
      <c r="D128" s="67">
        <f t="shared" si="4"/>
        <v>3.3125</v>
      </c>
      <c r="E128" s="67">
        <v>-1011466</v>
      </c>
      <c r="F128" s="67">
        <f t="shared" si="5"/>
        <v>11.706782407407408</v>
      </c>
      <c r="G128" s="34">
        <f t="shared" si="6"/>
        <v>0.64771132172131152</v>
      </c>
    </row>
    <row r="129" spans="1:7">
      <c r="A129" s="20" t="s">
        <v>55</v>
      </c>
      <c r="B129" s="33">
        <v>30596</v>
      </c>
      <c r="C129" s="35">
        <v>0.546875</v>
      </c>
      <c r="D129" s="67">
        <f t="shared" si="4"/>
        <v>3.4375</v>
      </c>
      <c r="E129" s="67">
        <v>-1024139</v>
      </c>
      <c r="F129" s="67">
        <f t="shared" si="5"/>
        <v>11.853460648148149</v>
      </c>
      <c r="G129" s="34">
        <f t="shared" si="6"/>
        <v>0.65582671618852462</v>
      </c>
    </row>
    <row r="130" spans="1:7">
      <c r="A130" s="20" t="s">
        <v>55</v>
      </c>
      <c r="B130" s="33">
        <v>30642</v>
      </c>
      <c r="C130" s="35">
        <v>0.203125</v>
      </c>
      <c r="D130" s="67">
        <f t="shared" si="4"/>
        <v>3.5625</v>
      </c>
      <c r="E130" s="67">
        <v>-1036420</v>
      </c>
      <c r="F130" s="67">
        <f t="shared" si="5"/>
        <v>11.995601851851852</v>
      </c>
      <c r="G130" s="34">
        <f t="shared" si="6"/>
        <v>0.66369108606557381</v>
      </c>
    </row>
    <row r="131" spans="1:7">
      <c r="A131" s="23" t="s">
        <v>55</v>
      </c>
      <c r="B131" s="44">
        <v>30687</v>
      </c>
      <c r="C131" s="45">
        <v>0.859375</v>
      </c>
      <c r="D131" s="68">
        <f t="shared" si="4"/>
        <v>3.6875</v>
      </c>
      <c r="E131" s="67">
        <v>-1048323</v>
      </c>
      <c r="F131" s="68">
        <f t="shared" si="5"/>
        <v>12.133368055555556</v>
      </c>
      <c r="G131" s="46">
        <f t="shared" si="6"/>
        <v>0.67131339651639355</v>
      </c>
    </row>
    <row r="132" spans="1:7">
      <c r="A132" s="20" t="s">
        <v>55</v>
      </c>
      <c r="B132" s="33">
        <v>30733</v>
      </c>
      <c r="C132" s="35">
        <v>0.515625</v>
      </c>
      <c r="D132" s="67">
        <f t="shared" si="4"/>
        <v>3.8125</v>
      </c>
      <c r="E132" s="67">
        <v>-1059865</v>
      </c>
      <c r="F132" s="67">
        <f t="shared" si="5"/>
        <v>12.266956018518519</v>
      </c>
      <c r="G132" s="34">
        <f t="shared" si="6"/>
        <v>0.67870453381147544</v>
      </c>
    </row>
    <row r="133" spans="1:7">
      <c r="A133" s="20" t="s">
        <v>55</v>
      </c>
      <c r="B133" s="33">
        <v>30779</v>
      </c>
      <c r="C133" s="35">
        <v>0.171875</v>
      </c>
      <c r="D133" s="67">
        <f t="shared" si="4"/>
        <v>3.9375</v>
      </c>
      <c r="E133" s="67">
        <v>-1071058</v>
      </c>
      <c r="F133" s="67">
        <f t="shared" si="5"/>
        <v>12.39650462962963</v>
      </c>
      <c r="G133" s="34">
        <f t="shared" si="6"/>
        <v>0.68587218237704928</v>
      </c>
    </row>
    <row r="134" spans="1:7">
      <c r="A134" s="20" t="s">
        <v>55</v>
      </c>
      <c r="B134" s="33">
        <v>30824</v>
      </c>
      <c r="C134" s="35">
        <v>0.828125</v>
      </c>
      <c r="D134" s="67">
        <f t="shared" si="4"/>
        <v>4.0625</v>
      </c>
      <c r="E134" s="67">
        <v>-1081916</v>
      </c>
      <c r="F134" s="67">
        <f t="shared" si="5"/>
        <v>12.522175925925925</v>
      </c>
      <c r="G134" s="34">
        <f t="shared" si="6"/>
        <v>0.69282530737704917</v>
      </c>
    </row>
    <row r="135" spans="1:7">
      <c r="A135" s="20" t="s">
        <v>55</v>
      </c>
      <c r="B135" s="33">
        <v>30870</v>
      </c>
      <c r="C135" s="35">
        <v>0.484375</v>
      </c>
      <c r="D135" s="67">
        <f t="shared" si="4"/>
        <v>4.1875</v>
      </c>
      <c r="E135" s="67">
        <v>-1092451</v>
      </c>
      <c r="F135" s="67">
        <f t="shared" si="5"/>
        <v>12.644108796296296</v>
      </c>
      <c r="G135" s="34">
        <f t="shared" si="6"/>
        <v>0.6995715932377049</v>
      </c>
    </row>
    <row r="136" spans="1:7">
      <c r="A136" s="20" t="s">
        <v>55</v>
      </c>
      <c r="B136" s="33">
        <v>30916</v>
      </c>
      <c r="C136" s="35">
        <v>0.140625</v>
      </c>
      <c r="D136" s="67">
        <f t="shared" si="4"/>
        <v>4.3125</v>
      </c>
      <c r="E136" s="67">
        <v>-1102676</v>
      </c>
      <c r="F136" s="67">
        <f t="shared" si="5"/>
        <v>12.762453703703704</v>
      </c>
      <c r="G136" s="34">
        <f t="shared" si="6"/>
        <v>0.70611936475409842</v>
      </c>
    </row>
    <row r="137" spans="1:7">
      <c r="A137" s="20" t="s">
        <v>55</v>
      </c>
      <c r="B137" s="33">
        <v>30961</v>
      </c>
      <c r="C137" s="35">
        <v>0.796875</v>
      </c>
      <c r="D137" s="67">
        <f t="shared" si="4"/>
        <v>4.4375</v>
      </c>
      <c r="E137" s="67">
        <v>-1112600</v>
      </c>
      <c r="F137" s="67">
        <f t="shared" si="5"/>
        <v>12.877314814814815</v>
      </c>
      <c r="G137" s="34">
        <f t="shared" si="6"/>
        <v>0.71247438524590168</v>
      </c>
    </row>
    <row r="138" spans="1:7">
      <c r="A138" s="20" t="s">
        <v>55</v>
      </c>
      <c r="B138" s="33">
        <v>31007</v>
      </c>
      <c r="C138" s="35">
        <v>0.453125</v>
      </c>
      <c r="D138" s="67">
        <f t="shared" si="4"/>
        <v>4.5625</v>
      </c>
      <c r="E138" s="67">
        <v>-1122235</v>
      </c>
      <c r="F138" s="67">
        <f t="shared" si="5"/>
        <v>12.988831018518519</v>
      </c>
      <c r="G138" s="34">
        <f t="shared" si="6"/>
        <v>0.71864433913934433</v>
      </c>
    </row>
    <row r="139" spans="1:7">
      <c r="A139" s="20" t="s">
        <v>55</v>
      </c>
      <c r="B139" s="33">
        <v>31053</v>
      </c>
      <c r="C139" s="35">
        <v>0.109375</v>
      </c>
      <c r="D139" s="67">
        <f t="shared" si="4"/>
        <v>4.6875</v>
      </c>
      <c r="E139" s="67">
        <v>-1131590</v>
      </c>
      <c r="F139" s="67">
        <f t="shared" si="5"/>
        <v>13.097106481481481</v>
      </c>
      <c r="G139" s="34">
        <f t="shared" si="6"/>
        <v>0.72463498975409835</v>
      </c>
    </row>
    <row r="140" spans="1:7">
      <c r="A140" s="20" t="s">
        <v>55</v>
      </c>
      <c r="B140" s="33">
        <v>31098</v>
      </c>
      <c r="C140" s="35">
        <v>0.765625</v>
      </c>
      <c r="D140" s="67">
        <f t="shared" si="4"/>
        <v>4.8125</v>
      </c>
      <c r="E140" s="67">
        <v>-1140677</v>
      </c>
      <c r="F140" s="67">
        <f t="shared" si="5"/>
        <v>13.202280092592593</v>
      </c>
      <c r="G140" s="34">
        <f t="shared" si="6"/>
        <v>0.73045402151639349</v>
      </c>
    </row>
    <row r="141" spans="1:7">
      <c r="A141" s="20" t="s">
        <v>55</v>
      </c>
      <c r="B141" s="33">
        <v>31144</v>
      </c>
      <c r="C141" s="35">
        <v>0.421875</v>
      </c>
      <c r="D141" s="67">
        <f t="shared" si="4"/>
        <v>4.9375</v>
      </c>
      <c r="E141" s="67">
        <v>-1149503</v>
      </c>
      <c r="F141" s="67">
        <f t="shared" si="5"/>
        <v>13.30443287037037</v>
      </c>
      <c r="G141" s="34">
        <f t="shared" si="6"/>
        <v>0.73610591700819672</v>
      </c>
    </row>
    <row r="142" spans="1:7">
      <c r="A142" s="20" t="s">
        <v>55</v>
      </c>
      <c r="B142" s="33">
        <v>31190</v>
      </c>
      <c r="C142" s="35">
        <v>7.8125E-2</v>
      </c>
      <c r="D142" s="67">
        <f t="shared" si="4"/>
        <v>5.0625</v>
      </c>
      <c r="E142" s="67">
        <v>-1158078</v>
      </c>
      <c r="F142" s="67">
        <f t="shared" si="5"/>
        <v>13.403680555555555</v>
      </c>
      <c r="G142" s="34">
        <f t="shared" si="6"/>
        <v>0.74159707991803281</v>
      </c>
    </row>
    <row r="143" spans="1:7">
      <c r="A143" s="20" t="s">
        <v>55</v>
      </c>
      <c r="B143" s="33">
        <v>31235</v>
      </c>
      <c r="C143" s="35">
        <v>0.734375</v>
      </c>
      <c r="D143" s="67">
        <f t="shared" si="4"/>
        <v>5.1875</v>
      </c>
      <c r="E143" s="67">
        <v>-1166410</v>
      </c>
      <c r="F143" s="67">
        <f t="shared" si="5"/>
        <v>13.500115740740741</v>
      </c>
      <c r="G143" s="34">
        <f t="shared" si="6"/>
        <v>0.74693263319672143</v>
      </c>
    </row>
    <row r="144" spans="1:7">
      <c r="A144" s="20" t="s">
        <v>55</v>
      </c>
      <c r="B144" s="33">
        <v>31281</v>
      </c>
      <c r="C144" s="35">
        <v>0.390625</v>
      </c>
      <c r="D144" s="67">
        <f t="shared" si="4"/>
        <v>5.3125</v>
      </c>
      <c r="E144" s="67">
        <v>-1174508</v>
      </c>
      <c r="F144" s="67">
        <f t="shared" si="5"/>
        <v>13.593842592592592</v>
      </c>
      <c r="G144" s="34">
        <f t="shared" si="6"/>
        <v>0.75211834016393442</v>
      </c>
    </row>
    <row r="145" spans="1:7">
      <c r="A145" s="20" t="s">
        <v>55</v>
      </c>
      <c r="B145" s="33">
        <v>31327</v>
      </c>
      <c r="C145" s="35">
        <v>4.6875E-2</v>
      </c>
      <c r="D145" s="67">
        <f t="shared" si="4"/>
        <v>5.4375</v>
      </c>
      <c r="E145" s="67">
        <v>-1182379</v>
      </c>
      <c r="F145" s="67">
        <f t="shared" si="5"/>
        <v>13.684942129629629</v>
      </c>
      <c r="G145" s="34">
        <f t="shared" si="6"/>
        <v>0.75715868340163939</v>
      </c>
    </row>
    <row r="146" spans="1:7">
      <c r="A146" s="20" t="s">
        <v>55</v>
      </c>
      <c r="B146" s="33">
        <v>31372</v>
      </c>
      <c r="C146" s="35">
        <v>0.703125</v>
      </c>
      <c r="D146" s="67">
        <f t="shared" si="4"/>
        <v>5.5625</v>
      </c>
      <c r="E146" s="67">
        <v>-1190030</v>
      </c>
      <c r="F146" s="67">
        <f t="shared" si="5"/>
        <v>13.77349537037037</v>
      </c>
      <c r="G146" s="34">
        <f t="shared" si="6"/>
        <v>0.76205814549180328</v>
      </c>
    </row>
    <row r="147" spans="1:7">
      <c r="A147" s="20" t="s">
        <v>55</v>
      </c>
      <c r="B147" s="33">
        <v>31418</v>
      </c>
      <c r="C147" s="35">
        <v>0.359375</v>
      </c>
      <c r="D147" s="67">
        <f t="shared" si="4"/>
        <v>5.6875</v>
      </c>
      <c r="E147" s="67">
        <v>-1197470</v>
      </c>
      <c r="F147" s="67">
        <f t="shared" si="5"/>
        <v>13.859606481481482</v>
      </c>
      <c r="G147" s="34">
        <f t="shared" si="6"/>
        <v>0.76682248975409839</v>
      </c>
    </row>
    <row r="148" spans="1:7">
      <c r="A148" s="20" t="s">
        <v>55</v>
      </c>
      <c r="B148" s="33">
        <v>31464</v>
      </c>
      <c r="C148" s="35">
        <v>1.5625E-2</v>
      </c>
      <c r="D148" s="67">
        <f t="shared" si="4"/>
        <v>5.8125</v>
      </c>
      <c r="E148" s="67">
        <v>-1204704</v>
      </c>
      <c r="F148" s="67">
        <f t="shared" si="5"/>
        <v>13.943333333333333</v>
      </c>
      <c r="G148" s="34">
        <f t="shared" si="6"/>
        <v>0.77145491803278698</v>
      </c>
    </row>
    <row r="149" spans="1:7">
      <c r="A149" s="20" t="s">
        <v>55</v>
      </c>
      <c r="B149" s="33">
        <v>31509</v>
      </c>
      <c r="C149" s="35">
        <v>0.671875</v>
      </c>
      <c r="D149" s="67">
        <f t="shared" si="4"/>
        <v>5.9375</v>
      </c>
      <c r="E149" s="67">
        <v>-1211740</v>
      </c>
      <c r="F149" s="67">
        <f t="shared" si="5"/>
        <v>14.024768518518519</v>
      </c>
      <c r="G149" s="34">
        <f t="shared" si="6"/>
        <v>0.77596055327868863</v>
      </c>
    </row>
    <row r="150" spans="1:7">
      <c r="A150" s="20" t="s">
        <v>55</v>
      </c>
      <c r="B150" s="33">
        <v>31555</v>
      </c>
      <c r="C150" s="35">
        <v>0.328125</v>
      </c>
      <c r="D150" s="67">
        <f t="shared" si="4"/>
        <v>6.0625</v>
      </c>
      <c r="E150" s="67">
        <v>-1218583</v>
      </c>
      <c r="F150" s="67">
        <f t="shared" si="5"/>
        <v>14.103969907407407</v>
      </c>
      <c r="G150" s="34">
        <f t="shared" si="6"/>
        <v>0.78034259733606559</v>
      </c>
    </row>
    <row r="151" spans="1:7">
      <c r="A151" s="20" t="s">
        <v>55</v>
      </c>
      <c r="B151" s="33">
        <v>31600</v>
      </c>
      <c r="C151" s="35">
        <v>0.984375</v>
      </c>
      <c r="D151" s="67">
        <f t="shared" si="4"/>
        <v>6.1875</v>
      </c>
      <c r="E151" s="67">
        <v>-1225241</v>
      </c>
      <c r="F151" s="67">
        <f t="shared" si="5"/>
        <v>14.181030092592593</v>
      </c>
      <c r="G151" s="34">
        <f t="shared" si="6"/>
        <v>0.78460617315573777</v>
      </c>
    </row>
    <row r="152" spans="1:7">
      <c r="A152" s="20" t="s">
        <v>55</v>
      </c>
      <c r="B152" s="33">
        <v>31646</v>
      </c>
      <c r="C152" s="35">
        <v>0.640625</v>
      </c>
      <c r="D152" s="67">
        <f t="shared" si="4"/>
        <v>6.3125</v>
      </c>
      <c r="E152" s="67">
        <v>-1231719</v>
      </c>
      <c r="F152" s="67">
        <f t="shared" si="5"/>
        <v>14.256006944444444</v>
      </c>
      <c r="G152" s="34">
        <f t="shared" si="6"/>
        <v>0.78875448258196723</v>
      </c>
    </row>
    <row r="153" spans="1:7">
      <c r="A153" s="20" t="s">
        <v>55</v>
      </c>
      <c r="B153" s="33">
        <v>31692</v>
      </c>
      <c r="C153" s="35">
        <v>0.296875</v>
      </c>
      <c r="D153" s="67">
        <f t="shared" si="4"/>
        <v>6.4375</v>
      </c>
      <c r="E153" s="67">
        <v>-1238022</v>
      </c>
      <c r="F153" s="67">
        <f t="shared" si="5"/>
        <v>14.328958333333333</v>
      </c>
      <c r="G153" s="34">
        <f t="shared" si="6"/>
        <v>0.79279072745901646</v>
      </c>
    </row>
    <row r="154" spans="1:7">
      <c r="A154" s="20" t="s">
        <v>55</v>
      </c>
      <c r="B154" s="33">
        <v>31737</v>
      </c>
      <c r="C154" s="35">
        <v>0.953125</v>
      </c>
      <c r="D154" s="67">
        <f t="shared" si="4"/>
        <v>6.5625</v>
      </c>
      <c r="E154" s="67">
        <v>-1244157</v>
      </c>
      <c r="F154" s="67">
        <f t="shared" si="5"/>
        <v>14.399965277777778</v>
      </c>
      <c r="G154" s="34">
        <f t="shared" si="6"/>
        <v>0.79671939036885253</v>
      </c>
    </row>
    <row r="155" spans="1:7">
      <c r="A155" s="20" t="s">
        <v>55</v>
      </c>
      <c r="B155" s="33">
        <v>31783</v>
      </c>
      <c r="C155" s="35">
        <v>0.609375</v>
      </c>
      <c r="D155" s="67">
        <f t="shared" si="4"/>
        <v>6.6875</v>
      </c>
      <c r="E155" s="67">
        <v>-1250129</v>
      </c>
      <c r="F155" s="67">
        <f t="shared" si="5"/>
        <v>14.469085648148148</v>
      </c>
      <c r="G155" s="34">
        <f t="shared" si="6"/>
        <v>0.80054367315573782</v>
      </c>
    </row>
    <row r="156" spans="1:7">
      <c r="A156" s="20" t="s">
        <v>55</v>
      </c>
      <c r="B156" s="33">
        <v>31829</v>
      </c>
      <c r="C156" s="35">
        <v>0.265625</v>
      </c>
      <c r="D156" s="67">
        <f t="shared" si="4"/>
        <v>6.8125</v>
      </c>
      <c r="E156" s="67">
        <v>-1255943</v>
      </c>
      <c r="F156" s="67">
        <f t="shared" si="5"/>
        <v>14.536377314814814</v>
      </c>
      <c r="G156" s="34">
        <f t="shared" si="6"/>
        <v>0.8042667776639344</v>
      </c>
    </row>
    <row r="157" spans="1:7">
      <c r="A157" s="20" t="s">
        <v>55</v>
      </c>
      <c r="B157" s="33">
        <v>31874</v>
      </c>
      <c r="C157" s="35">
        <v>0.921875</v>
      </c>
      <c r="D157" s="67">
        <f t="shared" si="4"/>
        <v>6.9375</v>
      </c>
      <c r="E157" s="67">
        <v>-1261603</v>
      </c>
      <c r="F157" s="67">
        <f t="shared" si="5"/>
        <v>14.601886574074074</v>
      </c>
      <c r="G157" s="34">
        <f t="shared" si="6"/>
        <v>0.80789126536885247</v>
      </c>
    </row>
    <row r="158" spans="1:7">
      <c r="A158" s="20" t="s">
        <v>55</v>
      </c>
      <c r="B158" s="33">
        <v>31920</v>
      </c>
      <c r="C158" s="35">
        <v>0.578125</v>
      </c>
      <c r="D158" s="67">
        <f t="shared" si="4"/>
        <v>7.0625</v>
      </c>
      <c r="E158" s="67">
        <v>-1267115</v>
      </c>
      <c r="F158" s="67">
        <f t="shared" si="5"/>
        <v>14.66568287037037</v>
      </c>
      <c r="G158" s="34">
        <f t="shared" si="6"/>
        <v>0.81142097848360661</v>
      </c>
    </row>
    <row r="159" spans="1:7">
      <c r="A159" s="20" t="s">
        <v>55</v>
      </c>
      <c r="B159" s="33">
        <v>31966</v>
      </c>
      <c r="C159" s="35">
        <v>0.234375</v>
      </c>
      <c r="D159" s="67">
        <f t="shared" si="4"/>
        <v>7.1875</v>
      </c>
      <c r="E159" s="67">
        <v>-1272483</v>
      </c>
      <c r="F159" s="67">
        <f t="shared" si="5"/>
        <v>14.727812500000001</v>
      </c>
      <c r="G159" s="34">
        <f t="shared" si="6"/>
        <v>0.81485847848360671</v>
      </c>
    </row>
    <row r="160" spans="1:7">
      <c r="A160" s="20" t="s">
        <v>55</v>
      </c>
      <c r="B160" s="33">
        <v>32011</v>
      </c>
      <c r="C160" s="35">
        <v>0.890625</v>
      </c>
      <c r="D160" s="67">
        <f t="shared" si="4"/>
        <v>7.3125</v>
      </c>
      <c r="E160" s="67">
        <v>-1277712</v>
      </c>
      <c r="F160" s="67">
        <f t="shared" si="5"/>
        <v>14.788333333333334</v>
      </c>
      <c r="G160" s="34">
        <f t="shared" si="6"/>
        <v>0.81820696721311481</v>
      </c>
    </row>
    <row r="161" spans="1:7">
      <c r="A161" s="20" t="s">
        <v>55</v>
      </c>
      <c r="B161" s="33">
        <v>32057</v>
      </c>
      <c r="C161" s="35">
        <v>0.546875</v>
      </c>
      <c r="D161" s="67">
        <f t="shared" si="4"/>
        <v>7.4375</v>
      </c>
      <c r="E161" s="67">
        <v>-1282806</v>
      </c>
      <c r="F161" s="67">
        <f t="shared" si="5"/>
        <v>14.847291666666667</v>
      </c>
      <c r="G161" s="34">
        <f t="shared" si="6"/>
        <v>0.82146900614754104</v>
      </c>
    </row>
    <row r="162" spans="1:7">
      <c r="A162" s="20" t="s">
        <v>55</v>
      </c>
      <c r="B162" s="33">
        <v>32103</v>
      </c>
      <c r="C162" s="35">
        <v>0.203125</v>
      </c>
      <c r="D162" s="67">
        <f t="shared" si="4"/>
        <v>7.5625</v>
      </c>
      <c r="E162" s="67">
        <v>-1287769</v>
      </c>
      <c r="F162" s="67">
        <f t="shared" si="5"/>
        <v>14.904733796296297</v>
      </c>
      <c r="G162" s="34">
        <f t="shared" si="6"/>
        <v>0.82464715676229516</v>
      </c>
    </row>
    <row r="163" spans="1:7">
      <c r="A163" s="20" t="s">
        <v>55</v>
      </c>
      <c r="B163" s="33">
        <v>32148</v>
      </c>
      <c r="C163" s="35">
        <v>0.859375</v>
      </c>
      <c r="D163" s="67">
        <f t="shared" si="4"/>
        <v>7.6875</v>
      </c>
      <c r="E163" s="67">
        <v>-1292606</v>
      </c>
      <c r="F163" s="67">
        <f t="shared" si="5"/>
        <v>14.960717592592593</v>
      </c>
      <c r="G163" s="34">
        <f t="shared" si="6"/>
        <v>0.82774462090163936</v>
      </c>
    </row>
    <row r="164" spans="1:7">
      <c r="A164" s="20" t="s">
        <v>55</v>
      </c>
      <c r="B164" s="33">
        <v>32194</v>
      </c>
      <c r="C164" s="35">
        <v>0.515625</v>
      </c>
      <c r="D164" s="67">
        <f t="shared" si="4"/>
        <v>7.8125</v>
      </c>
      <c r="E164" s="67">
        <v>-1297319</v>
      </c>
      <c r="F164" s="67">
        <f t="shared" si="5"/>
        <v>15.015266203703703</v>
      </c>
      <c r="G164" s="34">
        <f t="shared" si="6"/>
        <v>0.83076267930327874</v>
      </c>
    </row>
    <row r="165" spans="1:7">
      <c r="A165" s="20" t="s">
        <v>55</v>
      </c>
      <c r="B165" s="33">
        <v>32240</v>
      </c>
      <c r="C165" s="35">
        <v>0.171875</v>
      </c>
      <c r="D165" s="67">
        <f t="shared" si="4"/>
        <v>7.9375</v>
      </c>
      <c r="E165" s="67">
        <v>-1301913</v>
      </c>
      <c r="F165" s="67">
        <f t="shared" si="5"/>
        <v>15.0684375</v>
      </c>
      <c r="G165" s="34">
        <f t="shared" si="6"/>
        <v>0.83370453381147547</v>
      </c>
    </row>
    <row r="166" spans="1:7">
      <c r="A166" s="20" t="s">
        <v>55</v>
      </c>
      <c r="B166" s="33">
        <v>32285</v>
      </c>
      <c r="C166" s="35">
        <v>0.828125</v>
      </c>
      <c r="D166" s="67">
        <f t="shared" ref="D166:D229" si="7">((B166+C166)-$D$100)/365.25</f>
        <v>8.0625</v>
      </c>
      <c r="E166" s="67">
        <v>-1306392</v>
      </c>
      <c r="F166" s="67">
        <f t="shared" ref="F166:F229" si="8">-E166/86400</f>
        <v>15.120277777777778</v>
      </c>
      <c r="G166" s="34">
        <f t="shared" ref="G166:G229" si="9">F166/$C$53</f>
        <v>0.83657274590163944</v>
      </c>
    </row>
    <row r="167" spans="1:7">
      <c r="A167" s="20" t="s">
        <v>55</v>
      </c>
      <c r="B167" s="33">
        <v>32331</v>
      </c>
      <c r="C167" s="35">
        <v>0.484375</v>
      </c>
      <c r="D167" s="67">
        <f t="shared" si="7"/>
        <v>8.1875</v>
      </c>
      <c r="E167" s="67">
        <v>-1310758</v>
      </c>
      <c r="F167" s="67">
        <f t="shared" si="8"/>
        <v>15.170810185185186</v>
      </c>
      <c r="G167" s="34">
        <f t="shared" si="9"/>
        <v>0.83936859631147553</v>
      </c>
    </row>
    <row r="168" spans="1:7">
      <c r="A168" s="20" t="s">
        <v>55</v>
      </c>
      <c r="B168" s="33">
        <v>32377</v>
      </c>
      <c r="C168" s="35">
        <v>0.140625</v>
      </c>
      <c r="D168" s="67">
        <f t="shared" si="7"/>
        <v>8.3125</v>
      </c>
      <c r="E168" s="67">
        <v>-1315016</v>
      </c>
      <c r="F168" s="67">
        <f t="shared" si="8"/>
        <v>15.220092592592593</v>
      </c>
      <c r="G168" s="34">
        <f t="shared" si="9"/>
        <v>0.84209528688524604</v>
      </c>
    </row>
    <row r="169" spans="1:7">
      <c r="A169" s="20" t="s">
        <v>55</v>
      </c>
      <c r="B169" s="33">
        <v>32422</v>
      </c>
      <c r="C169" s="35">
        <v>0.796875</v>
      </c>
      <c r="D169" s="67">
        <f t="shared" si="7"/>
        <v>8.4375</v>
      </c>
      <c r="E169" s="67">
        <v>-1319169</v>
      </c>
      <c r="F169" s="67">
        <f t="shared" si="8"/>
        <v>15.268159722222222</v>
      </c>
      <c r="G169" s="34">
        <f t="shared" si="9"/>
        <v>0.84475473872950824</v>
      </c>
    </row>
    <row r="170" spans="1:7">
      <c r="A170" s="20" t="s">
        <v>55</v>
      </c>
      <c r="B170" s="33">
        <v>32468</v>
      </c>
      <c r="C170" s="35">
        <v>0.453125</v>
      </c>
      <c r="D170" s="67">
        <f t="shared" si="7"/>
        <v>8.5625</v>
      </c>
      <c r="E170" s="67">
        <v>-1323219</v>
      </c>
      <c r="F170" s="67">
        <f t="shared" si="8"/>
        <v>15.315034722222222</v>
      </c>
      <c r="G170" s="34">
        <f t="shared" si="9"/>
        <v>0.84734823258196723</v>
      </c>
    </row>
    <row r="171" spans="1:7">
      <c r="A171" s="23" t="s">
        <v>55</v>
      </c>
      <c r="B171" s="44">
        <v>32514</v>
      </c>
      <c r="C171" s="45">
        <v>0.109375</v>
      </c>
      <c r="D171" s="68">
        <f t="shared" si="7"/>
        <v>8.6875</v>
      </c>
      <c r="E171" s="67">
        <v>-1327170</v>
      </c>
      <c r="F171" s="68">
        <f t="shared" si="8"/>
        <v>15.360763888888888</v>
      </c>
      <c r="G171" s="46">
        <f t="shared" si="9"/>
        <v>0.8498783299180328</v>
      </c>
    </row>
    <row r="172" spans="1:7">
      <c r="A172" s="20" t="s">
        <v>55</v>
      </c>
      <c r="B172" s="33">
        <v>32559</v>
      </c>
      <c r="C172" s="35">
        <v>0.765625</v>
      </c>
      <c r="D172" s="67">
        <f t="shared" si="7"/>
        <v>8.8125</v>
      </c>
      <c r="E172" s="67">
        <v>-1331025</v>
      </c>
      <c r="F172" s="67">
        <f t="shared" si="8"/>
        <v>15.405381944444445</v>
      </c>
      <c r="G172" s="34">
        <f t="shared" si="9"/>
        <v>0.85234695184426235</v>
      </c>
    </row>
    <row r="173" spans="1:7">
      <c r="A173" s="20" t="s">
        <v>55</v>
      </c>
      <c r="B173" s="33">
        <v>32605</v>
      </c>
      <c r="C173" s="35">
        <v>0.421875</v>
      </c>
      <c r="D173" s="67">
        <f t="shared" si="7"/>
        <v>8.9375</v>
      </c>
      <c r="E173" s="67">
        <v>-1334786</v>
      </c>
      <c r="F173" s="67">
        <f t="shared" si="8"/>
        <v>15.448912037037037</v>
      </c>
      <c r="G173" s="34">
        <f t="shared" si="9"/>
        <v>0.85475537909836075</v>
      </c>
    </row>
    <row r="174" spans="1:7">
      <c r="A174" s="20" t="s">
        <v>55</v>
      </c>
      <c r="B174" s="33">
        <v>32651</v>
      </c>
      <c r="C174" s="35">
        <v>7.8125E-2</v>
      </c>
      <c r="D174" s="67">
        <f t="shared" si="7"/>
        <v>9.0625</v>
      </c>
      <c r="E174" s="67">
        <v>-1338457</v>
      </c>
      <c r="F174" s="67">
        <f t="shared" si="8"/>
        <v>15.491400462962963</v>
      </c>
      <c r="G174" s="34">
        <f t="shared" si="9"/>
        <v>0.85710617315573778</v>
      </c>
    </row>
    <row r="175" spans="1:7">
      <c r="A175" s="20" t="s">
        <v>55</v>
      </c>
      <c r="B175" s="33">
        <v>32696</v>
      </c>
      <c r="C175" s="35">
        <v>0.734375</v>
      </c>
      <c r="D175" s="67">
        <f t="shared" si="7"/>
        <v>9.1875</v>
      </c>
      <c r="E175" s="67">
        <v>-1342040</v>
      </c>
      <c r="F175" s="67">
        <f t="shared" si="8"/>
        <v>15.53287037037037</v>
      </c>
      <c r="G175" s="34">
        <f t="shared" si="9"/>
        <v>0.85940061475409846</v>
      </c>
    </row>
    <row r="176" spans="1:7">
      <c r="A176" s="20" t="s">
        <v>55</v>
      </c>
      <c r="B176" s="33">
        <v>32742</v>
      </c>
      <c r="C176" s="35">
        <v>0.390625</v>
      </c>
      <c r="D176" s="67">
        <f t="shared" si="7"/>
        <v>9.3125</v>
      </c>
      <c r="E176" s="67">
        <v>-1345537</v>
      </c>
      <c r="F176" s="67">
        <f t="shared" si="8"/>
        <v>15.573344907407407</v>
      </c>
      <c r="G176" s="34">
        <f t="shared" si="9"/>
        <v>0.86163998463114755</v>
      </c>
    </row>
    <row r="177" spans="1:7">
      <c r="A177" s="20" t="s">
        <v>55</v>
      </c>
      <c r="B177" s="33">
        <v>32788</v>
      </c>
      <c r="C177" s="35">
        <v>4.6875E-2</v>
      </c>
      <c r="D177" s="67">
        <f t="shared" si="7"/>
        <v>9.4375</v>
      </c>
      <c r="E177" s="67">
        <v>-1348951</v>
      </c>
      <c r="F177" s="67">
        <f t="shared" si="8"/>
        <v>15.612858796296296</v>
      </c>
      <c r="G177" s="34">
        <f t="shared" si="9"/>
        <v>0.86382620389344267</v>
      </c>
    </row>
    <row r="178" spans="1:7">
      <c r="A178" s="20" t="s">
        <v>55</v>
      </c>
      <c r="B178" s="33">
        <v>32833</v>
      </c>
      <c r="C178" s="35">
        <v>0.703125</v>
      </c>
      <c r="D178" s="67">
        <f t="shared" si="7"/>
        <v>9.5625</v>
      </c>
      <c r="E178" s="67">
        <v>-1352286</v>
      </c>
      <c r="F178" s="67">
        <f t="shared" si="8"/>
        <v>15.651458333333334</v>
      </c>
      <c r="G178" s="34">
        <f t="shared" si="9"/>
        <v>0.86596183401639359</v>
      </c>
    </row>
    <row r="179" spans="1:7">
      <c r="A179" s="23" t="s">
        <v>55</v>
      </c>
      <c r="B179" s="44">
        <v>32879</v>
      </c>
      <c r="C179" s="45">
        <v>0.359375</v>
      </c>
      <c r="D179" s="68">
        <f t="shared" si="7"/>
        <v>9.6875</v>
      </c>
      <c r="E179" s="67">
        <v>-1355542</v>
      </c>
      <c r="F179" s="68">
        <f t="shared" si="8"/>
        <v>15.689143518518518</v>
      </c>
      <c r="G179" s="46">
        <f t="shared" si="9"/>
        <v>0.86804687500000011</v>
      </c>
    </row>
    <row r="180" spans="1:7">
      <c r="A180" s="20" t="s">
        <v>55</v>
      </c>
      <c r="B180" s="33">
        <v>32925</v>
      </c>
      <c r="C180" s="35">
        <v>1.5625E-2</v>
      </c>
      <c r="D180" s="67">
        <f t="shared" si="7"/>
        <v>9.8125</v>
      </c>
      <c r="E180" s="67">
        <v>-1358722</v>
      </c>
      <c r="F180" s="67">
        <f t="shared" si="8"/>
        <v>15.725949074074075</v>
      </c>
      <c r="G180" s="34">
        <f t="shared" si="9"/>
        <v>0.87008324795081982</v>
      </c>
    </row>
    <row r="181" spans="1:7">
      <c r="A181" s="20" t="s">
        <v>55</v>
      </c>
      <c r="B181" s="33">
        <v>32970</v>
      </c>
      <c r="C181" s="35">
        <v>0.671875</v>
      </c>
      <c r="D181" s="67">
        <f t="shared" si="7"/>
        <v>9.9375</v>
      </c>
      <c r="E181" s="67">
        <v>-1361828</v>
      </c>
      <c r="F181" s="67">
        <f t="shared" si="8"/>
        <v>15.761898148148148</v>
      </c>
      <c r="G181" s="34">
        <f t="shared" si="9"/>
        <v>0.8720722336065575</v>
      </c>
    </row>
    <row r="182" spans="1:7">
      <c r="A182" s="20" t="s">
        <v>55</v>
      </c>
      <c r="B182" s="33">
        <v>33016</v>
      </c>
      <c r="C182" s="35">
        <v>0.328125</v>
      </c>
      <c r="D182" s="67">
        <f t="shared" si="7"/>
        <v>10.0625</v>
      </c>
      <c r="E182" s="67">
        <v>-1364863</v>
      </c>
      <c r="F182" s="67">
        <f t="shared" si="8"/>
        <v>15.797025462962964</v>
      </c>
      <c r="G182" s="34">
        <f t="shared" si="9"/>
        <v>0.87401575307377055</v>
      </c>
    </row>
    <row r="183" spans="1:7">
      <c r="A183" s="20" t="s">
        <v>55</v>
      </c>
      <c r="B183" s="33">
        <v>33061</v>
      </c>
      <c r="C183" s="35">
        <v>0.984375</v>
      </c>
      <c r="D183" s="67">
        <f t="shared" si="7"/>
        <v>10.1875</v>
      </c>
      <c r="E183" s="67">
        <v>-1367828</v>
      </c>
      <c r="F183" s="67">
        <f t="shared" si="8"/>
        <v>15.831342592592593</v>
      </c>
      <c r="G183" s="34">
        <f t="shared" si="9"/>
        <v>0.87591444672131158</v>
      </c>
    </row>
    <row r="184" spans="1:7">
      <c r="A184" s="20" t="s">
        <v>55</v>
      </c>
      <c r="B184" s="33">
        <v>33107</v>
      </c>
      <c r="C184" s="35">
        <v>0.640625</v>
      </c>
      <c r="D184" s="67">
        <f t="shared" si="7"/>
        <v>10.3125</v>
      </c>
      <c r="E184" s="67">
        <v>-1370726</v>
      </c>
      <c r="F184" s="67">
        <f t="shared" si="8"/>
        <v>15.864884259259259</v>
      </c>
      <c r="G184" s="34">
        <f t="shared" si="9"/>
        <v>0.87777023565573775</v>
      </c>
    </row>
    <row r="185" spans="1:7">
      <c r="A185" s="20" t="s">
        <v>55</v>
      </c>
      <c r="B185" s="33">
        <v>33153</v>
      </c>
      <c r="C185" s="35">
        <v>0.296875</v>
      </c>
      <c r="D185" s="67">
        <f t="shared" si="7"/>
        <v>10.4375</v>
      </c>
      <c r="E185" s="67">
        <v>-1373558</v>
      </c>
      <c r="F185" s="67">
        <f t="shared" si="8"/>
        <v>15.897662037037037</v>
      </c>
      <c r="G185" s="34">
        <f t="shared" si="9"/>
        <v>0.87958376024590168</v>
      </c>
    </row>
    <row r="186" spans="1:7">
      <c r="A186" s="20" t="s">
        <v>55</v>
      </c>
      <c r="B186" s="33">
        <v>33198</v>
      </c>
      <c r="C186" s="35">
        <v>0.953125</v>
      </c>
      <c r="D186" s="67">
        <f t="shared" si="7"/>
        <v>10.5625</v>
      </c>
      <c r="E186" s="67">
        <v>-1376327</v>
      </c>
      <c r="F186" s="67">
        <f t="shared" si="8"/>
        <v>15.929710648148149</v>
      </c>
      <c r="G186" s="34">
        <f t="shared" si="9"/>
        <v>0.88135694159836075</v>
      </c>
    </row>
    <row r="187" spans="1:7">
      <c r="A187" s="20" t="s">
        <v>55</v>
      </c>
      <c r="B187" s="33">
        <v>33244</v>
      </c>
      <c r="C187" s="35">
        <v>0.609375</v>
      </c>
      <c r="D187" s="67">
        <f t="shared" si="7"/>
        <v>10.6875</v>
      </c>
      <c r="E187" s="67">
        <v>-1379033</v>
      </c>
      <c r="F187" s="67">
        <f t="shared" si="8"/>
        <v>15.961030092592592</v>
      </c>
      <c r="G187" s="34">
        <f t="shared" si="9"/>
        <v>0.88308977971311486</v>
      </c>
    </row>
    <row r="188" spans="1:7">
      <c r="A188" s="20" t="s">
        <v>55</v>
      </c>
      <c r="B188" s="33">
        <v>33290</v>
      </c>
      <c r="C188" s="35">
        <v>0.265625</v>
      </c>
      <c r="D188" s="67">
        <f t="shared" si="7"/>
        <v>10.8125</v>
      </c>
      <c r="E188" s="67">
        <v>-1381680</v>
      </c>
      <c r="F188" s="67">
        <f t="shared" si="8"/>
        <v>15.991666666666667</v>
      </c>
      <c r="G188" s="34">
        <f t="shared" si="9"/>
        <v>0.8847848360655739</v>
      </c>
    </row>
    <row r="189" spans="1:7">
      <c r="A189" s="23" t="s">
        <v>55</v>
      </c>
      <c r="B189" s="44">
        <v>33335</v>
      </c>
      <c r="C189" s="45">
        <v>0.921875</v>
      </c>
      <c r="D189" s="68">
        <f t="shared" si="7"/>
        <v>10.9375</v>
      </c>
      <c r="E189" s="67">
        <v>-1384267</v>
      </c>
      <c r="F189" s="68">
        <f t="shared" si="8"/>
        <v>16.021608796296295</v>
      </c>
      <c r="G189" s="46">
        <f t="shared" si="9"/>
        <v>0.88644147028688525</v>
      </c>
    </row>
    <row r="190" spans="1:7">
      <c r="A190" s="20" t="s">
        <v>55</v>
      </c>
      <c r="B190" s="33">
        <v>33381</v>
      </c>
      <c r="C190" s="35">
        <v>0.578125</v>
      </c>
      <c r="D190" s="67">
        <f t="shared" si="7"/>
        <v>11.0625</v>
      </c>
      <c r="E190" s="67">
        <v>-1386798</v>
      </c>
      <c r="F190" s="67">
        <f t="shared" si="8"/>
        <v>16.050902777777779</v>
      </c>
      <c r="G190" s="34">
        <f t="shared" si="9"/>
        <v>0.88806224385245913</v>
      </c>
    </row>
    <row r="191" spans="1:7">
      <c r="A191" s="20" t="s">
        <v>55</v>
      </c>
      <c r="B191" s="33">
        <v>33427</v>
      </c>
      <c r="C191" s="35">
        <v>0.234375</v>
      </c>
      <c r="D191" s="67">
        <f t="shared" si="7"/>
        <v>11.1875</v>
      </c>
      <c r="E191" s="67">
        <v>-1389273</v>
      </c>
      <c r="F191" s="67">
        <f t="shared" si="8"/>
        <v>16.079548611111111</v>
      </c>
      <c r="G191" s="34">
        <f t="shared" si="9"/>
        <v>0.88964715676229511</v>
      </c>
    </row>
    <row r="192" spans="1:7">
      <c r="A192" s="20" t="s">
        <v>55</v>
      </c>
      <c r="B192" s="33">
        <v>33472</v>
      </c>
      <c r="C192" s="35">
        <v>0.890625</v>
      </c>
      <c r="D192" s="67">
        <f t="shared" si="7"/>
        <v>11.3125</v>
      </c>
      <c r="E192" s="67">
        <v>-1391695</v>
      </c>
      <c r="F192" s="67">
        <f t="shared" si="8"/>
        <v>16.10758101851852</v>
      </c>
      <c r="G192" s="34">
        <f t="shared" si="9"/>
        <v>0.8911981301229509</v>
      </c>
    </row>
    <row r="193" spans="1:7">
      <c r="A193" s="20" t="s">
        <v>55</v>
      </c>
      <c r="B193" s="33">
        <v>33518</v>
      </c>
      <c r="C193" s="35">
        <v>0.546875</v>
      </c>
      <c r="D193" s="67">
        <f t="shared" si="7"/>
        <v>11.4375</v>
      </c>
      <c r="E193" s="67">
        <v>-1394064</v>
      </c>
      <c r="F193" s="67">
        <f t="shared" si="8"/>
        <v>16.135000000000002</v>
      </c>
      <c r="G193" s="34">
        <f t="shared" si="9"/>
        <v>0.8927151639344264</v>
      </c>
    </row>
    <row r="194" spans="1:7">
      <c r="A194" s="20" t="s">
        <v>55</v>
      </c>
      <c r="B194" s="33">
        <v>33564</v>
      </c>
      <c r="C194" s="35">
        <v>0.203125</v>
      </c>
      <c r="D194" s="67">
        <f t="shared" si="7"/>
        <v>11.5625</v>
      </c>
      <c r="E194" s="67">
        <v>-1396383</v>
      </c>
      <c r="F194" s="67">
        <f t="shared" si="8"/>
        <v>16.161840277777777</v>
      </c>
      <c r="G194" s="34">
        <f t="shared" si="9"/>
        <v>0.89420017930327877</v>
      </c>
    </row>
    <row r="195" spans="1:7">
      <c r="A195" s="20" t="s">
        <v>55</v>
      </c>
      <c r="B195" s="33">
        <v>33609</v>
      </c>
      <c r="C195" s="35">
        <v>0.859375</v>
      </c>
      <c r="D195" s="67">
        <f t="shared" si="7"/>
        <v>11.6875</v>
      </c>
      <c r="E195" s="67">
        <v>-1398652</v>
      </c>
      <c r="F195" s="67">
        <f t="shared" si="8"/>
        <v>16.188101851851851</v>
      </c>
      <c r="G195" s="34">
        <f t="shared" si="9"/>
        <v>0.89565317622950824</v>
      </c>
    </row>
    <row r="196" spans="1:7">
      <c r="A196" s="20" t="s">
        <v>55</v>
      </c>
      <c r="B196" s="33">
        <v>33655</v>
      </c>
      <c r="C196" s="35">
        <v>0.515625</v>
      </c>
      <c r="D196" s="67">
        <f t="shared" si="7"/>
        <v>11.8125</v>
      </c>
      <c r="E196" s="67">
        <v>-1400872</v>
      </c>
      <c r="F196" s="67">
        <f t="shared" si="8"/>
        <v>16.213796296296298</v>
      </c>
      <c r="G196" s="34">
        <f t="shared" si="9"/>
        <v>0.89707479508196741</v>
      </c>
    </row>
    <row r="197" spans="1:7">
      <c r="A197" s="20" t="s">
        <v>55</v>
      </c>
      <c r="B197" s="33">
        <v>33701</v>
      </c>
      <c r="C197" s="35">
        <v>0.171875</v>
      </c>
      <c r="D197" s="67">
        <f t="shared" si="7"/>
        <v>11.9375</v>
      </c>
      <c r="E197" s="67">
        <v>-1403046</v>
      </c>
      <c r="F197" s="67">
        <f t="shared" si="8"/>
        <v>16.238958333333333</v>
      </c>
      <c r="G197" s="34">
        <f t="shared" si="9"/>
        <v>0.89846695696721313</v>
      </c>
    </row>
    <row r="198" spans="1:7">
      <c r="A198" s="23" t="s">
        <v>55</v>
      </c>
      <c r="B198" s="44">
        <v>33746</v>
      </c>
      <c r="C198" s="45">
        <v>0.828125</v>
      </c>
      <c r="D198" s="68">
        <f t="shared" si="7"/>
        <v>12.0625</v>
      </c>
      <c r="E198" s="67">
        <v>-1405175</v>
      </c>
      <c r="F198" s="68">
        <f t="shared" si="8"/>
        <v>16.263599537037038</v>
      </c>
      <c r="G198" s="46">
        <f t="shared" si="9"/>
        <v>0.89983030225409855</v>
      </c>
    </row>
    <row r="199" spans="1:7">
      <c r="A199" s="40" t="s">
        <v>55</v>
      </c>
      <c r="B199" s="41">
        <v>33792</v>
      </c>
      <c r="C199" s="42">
        <v>0.484375</v>
      </c>
      <c r="D199" s="69">
        <f t="shared" si="7"/>
        <v>12.1875</v>
      </c>
      <c r="E199" s="69">
        <v>-1407259</v>
      </c>
      <c r="F199" s="69">
        <f t="shared" si="8"/>
        <v>16.287719907407407</v>
      </c>
      <c r="G199" s="43">
        <f t="shared" si="9"/>
        <v>0.90116483094262301</v>
      </c>
    </row>
    <row r="200" spans="1:7">
      <c r="A200" s="20" t="s">
        <v>55</v>
      </c>
      <c r="B200" s="33">
        <v>33838</v>
      </c>
      <c r="C200" s="35">
        <v>0.140625</v>
      </c>
      <c r="D200" s="67">
        <f t="shared" si="7"/>
        <v>12.3125</v>
      </c>
      <c r="E200" s="67">
        <v>-1409300</v>
      </c>
      <c r="F200" s="67">
        <f t="shared" si="8"/>
        <v>16.311342592592592</v>
      </c>
      <c r="G200" s="34">
        <f t="shared" si="9"/>
        <v>0.90247182377049184</v>
      </c>
    </row>
    <row r="201" spans="1:7">
      <c r="A201" s="20" t="s">
        <v>55</v>
      </c>
      <c r="B201" s="33">
        <v>33883</v>
      </c>
      <c r="C201" s="35">
        <v>0.796875</v>
      </c>
      <c r="D201" s="67">
        <f t="shared" si="7"/>
        <v>12.4375</v>
      </c>
      <c r="E201" s="67">
        <v>-1411298</v>
      </c>
      <c r="F201" s="67">
        <f t="shared" si="8"/>
        <v>16.334467592592592</v>
      </c>
      <c r="G201" s="34">
        <f t="shared" si="9"/>
        <v>0.90375128073770494</v>
      </c>
    </row>
    <row r="202" spans="1:7">
      <c r="A202" s="23" t="s">
        <v>55</v>
      </c>
      <c r="B202" s="44">
        <v>33929</v>
      </c>
      <c r="C202" s="45">
        <v>0.453125</v>
      </c>
      <c r="D202" s="68">
        <f t="shared" si="7"/>
        <v>12.5625</v>
      </c>
      <c r="E202" s="68">
        <v>-1413256</v>
      </c>
      <c r="F202" s="68">
        <f t="shared" si="8"/>
        <v>16.357129629629629</v>
      </c>
      <c r="G202" s="46">
        <f t="shared" si="9"/>
        <v>0.9050051229508197</v>
      </c>
    </row>
    <row r="203" spans="1:7">
      <c r="A203" s="20" t="s">
        <v>55</v>
      </c>
      <c r="B203" s="33">
        <v>33975</v>
      </c>
      <c r="C203" s="35">
        <v>0.109375</v>
      </c>
      <c r="D203" s="67">
        <f t="shared" si="7"/>
        <v>12.6875</v>
      </c>
      <c r="E203" s="67">
        <v>-1415174</v>
      </c>
      <c r="F203" s="67">
        <f t="shared" si="8"/>
        <v>16.379328703703703</v>
      </c>
      <c r="G203" s="34">
        <f t="shared" si="9"/>
        <v>0.9062333504098361</v>
      </c>
    </row>
    <row r="204" spans="1:7">
      <c r="A204" s="20" t="s">
        <v>55</v>
      </c>
      <c r="B204" s="33">
        <v>34020</v>
      </c>
      <c r="C204" s="35">
        <v>0.765625</v>
      </c>
      <c r="D204" s="67">
        <f t="shared" si="7"/>
        <v>12.8125</v>
      </c>
      <c r="E204" s="67">
        <v>-1417054</v>
      </c>
      <c r="F204" s="67">
        <f t="shared" si="8"/>
        <v>16.401087962962961</v>
      </c>
      <c r="G204" s="34">
        <f t="shared" si="9"/>
        <v>0.90743724385245905</v>
      </c>
    </row>
    <row r="205" spans="1:7">
      <c r="A205" s="20" t="s">
        <v>55</v>
      </c>
      <c r="B205" s="33">
        <v>34066</v>
      </c>
      <c r="C205" s="35">
        <v>0.421875</v>
      </c>
      <c r="D205" s="67">
        <f t="shared" si="7"/>
        <v>12.9375</v>
      </c>
      <c r="E205" s="67">
        <v>-1418895</v>
      </c>
      <c r="F205" s="67">
        <f t="shared" si="8"/>
        <v>16.422395833333333</v>
      </c>
      <c r="G205" s="34">
        <f t="shared" si="9"/>
        <v>0.90861616290983616</v>
      </c>
    </row>
    <row r="206" spans="1:7">
      <c r="A206" s="20" t="s">
        <v>55</v>
      </c>
      <c r="B206" s="33">
        <v>34112</v>
      </c>
      <c r="C206" s="35">
        <v>7.8125E-2</v>
      </c>
      <c r="D206" s="67">
        <f t="shared" si="7"/>
        <v>13.0625</v>
      </c>
      <c r="E206" s="67">
        <v>-1420700</v>
      </c>
      <c r="F206" s="67">
        <f t="shared" si="8"/>
        <v>16.443287037037038</v>
      </c>
      <c r="G206" s="34">
        <f t="shared" si="9"/>
        <v>0.90977202868852469</v>
      </c>
    </row>
    <row r="207" spans="1:7">
      <c r="A207" s="20" t="s">
        <v>55</v>
      </c>
      <c r="B207" s="33">
        <v>34157</v>
      </c>
      <c r="C207" s="35">
        <v>0.734375</v>
      </c>
      <c r="D207" s="67">
        <f t="shared" si="7"/>
        <v>13.1875</v>
      </c>
      <c r="E207" s="67">
        <v>-1422469</v>
      </c>
      <c r="F207" s="67">
        <f t="shared" si="8"/>
        <v>16.463761574074073</v>
      </c>
      <c r="G207" s="34">
        <f t="shared" si="9"/>
        <v>0.91090484118852466</v>
      </c>
    </row>
    <row r="208" spans="1:7">
      <c r="A208" s="20" t="s">
        <v>55</v>
      </c>
      <c r="B208" s="33">
        <v>34203</v>
      </c>
      <c r="C208" s="35">
        <v>0.390625</v>
      </c>
      <c r="D208" s="67">
        <f t="shared" si="7"/>
        <v>13.3125</v>
      </c>
      <c r="E208" s="67">
        <v>-1424203</v>
      </c>
      <c r="F208" s="67">
        <f t="shared" si="8"/>
        <v>16.483831018518519</v>
      </c>
      <c r="G208" s="34">
        <f t="shared" si="9"/>
        <v>0.91201524077868856</v>
      </c>
    </row>
    <row r="209" spans="1:7">
      <c r="A209" s="20" t="s">
        <v>55</v>
      </c>
      <c r="B209" s="33">
        <v>34249</v>
      </c>
      <c r="C209" s="35">
        <v>4.6875E-2</v>
      </c>
      <c r="D209" s="67">
        <f t="shared" si="7"/>
        <v>13.4375</v>
      </c>
      <c r="E209" s="67">
        <v>-1425903</v>
      </c>
      <c r="F209" s="67">
        <f t="shared" si="8"/>
        <v>16.503506944444446</v>
      </c>
      <c r="G209" s="34">
        <f t="shared" si="9"/>
        <v>0.91310386782786901</v>
      </c>
    </row>
    <row r="210" spans="1:7">
      <c r="A210" s="20" t="s">
        <v>55</v>
      </c>
      <c r="B210" s="33">
        <v>34294</v>
      </c>
      <c r="C210" s="35">
        <v>0.703125</v>
      </c>
      <c r="D210" s="67">
        <f t="shared" si="7"/>
        <v>13.5625</v>
      </c>
      <c r="E210" s="67">
        <v>-1427569</v>
      </c>
      <c r="F210" s="67">
        <f t="shared" si="8"/>
        <v>16.522789351851852</v>
      </c>
      <c r="G210" s="34">
        <f t="shared" si="9"/>
        <v>0.91417072233606567</v>
      </c>
    </row>
    <row r="211" spans="1:7">
      <c r="A211" s="20" t="s">
        <v>55</v>
      </c>
      <c r="B211" s="33">
        <v>34340</v>
      </c>
      <c r="C211" s="35">
        <v>0.359375</v>
      </c>
      <c r="D211" s="67">
        <f t="shared" si="7"/>
        <v>13.6875</v>
      </c>
      <c r="E211" s="67">
        <v>-1429204</v>
      </c>
      <c r="F211" s="67">
        <f t="shared" si="8"/>
        <v>16.541712962962961</v>
      </c>
      <c r="G211" s="34">
        <f t="shared" si="9"/>
        <v>0.91521772540983604</v>
      </c>
    </row>
    <row r="212" spans="1:7">
      <c r="A212" s="20" t="s">
        <v>55</v>
      </c>
      <c r="B212" s="33">
        <v>34386</v>
      </c>
      <c r="C212" s="35">
        <v>1.5625E-2</v>
      </c>
      <c r="D212" s="67">
        <f t="shared" si="7"/>
        <v>13.8125</v>
      </c>
      <c r="E212" s="67">
        <v>-1430807</v>
      </c>
      <c r="F212" s="67">
        <f t="shared" si="8"/>
        <v>16.560266203703705</v>
      </c>
      <c r="G212" s="34">
        <f t="shared" si="9"/>
        <v>0.91624423668032806</v>
      </c>
    </row>
    <row r="213" spans="1:7">
      <c r="A213" s="20" t="s">
        <v>55</v>
      </c>
      <c r="B213" s="33">
        <v>34431</v>
      </c>
      <c r="C213" s="35">
        <v>0.671875</v>
      </c>
      <c r="D213" s="67">
        <f t="shared" si="7"/>
        <v>13.9375</v>
      </c>
      <c r="E213" s="67">
        <v>-1432379</v>
      </c>
      <c r="F213" s="67">
        <f t="shared" si="8"/>
        <v>16.578460648148148</v>
      </c>
      <c r="G213" s="34">
        <f t="shared" si="9"/>
        <v>0.91725089651639347</v>
      </c>
    </row>
    <row r="214" spans="1:7">
      <c r="A214" s="20" t="s">
        <v>55</v>
      </c>
      <c r="B214" s="33">
        <v>34477</v>
      </c>
      <c r="C214" s="35">
        <v>0.328125</v>
      </c>
      <c r="D214" s="67">
        <f t="shared" si="7"/>
        <v>14.0625</v>
      </c>
      <c r="E214" s="67">
        <v>-1433922</v>
      </c>
      <c r="F214" s="67">
        <f t="shared" si="8"/>
        <v>16.596319444444443</v>
      </c>
      <c r="G214" s="34">
        <f t="shared" si="9"/>
        <v>0.91823898565573769</v>
      </c>
    </row>
    <row r="215" spans="1:7">
      <c r="A215" s="20" t="s">
        <v>55</v>
      </c>
      <c r="B215" s="33">
        <v>34522</v>
      </c>
      <c r="C215" s="35">
        <v>0.984375</v>
      </c>
      <c r="D215" s="67">
        <f t="shared" si="7"/>
        <v>14.1875</v>
      </c>
      <c r="E215" s="67">
        <v>-1435435</v>
      </c>
      <c r="F215" s="67">
        <f t="shared" si="8"/>
        <v>16.613831018518518</v>
      </c>
      <c r="G215" s="34">
        <f t="shared" si="9"/>
        <v>0.91920786372950825</v>
      </c>
    </row>
    <row r="216" spans="1:7">
      <c r="A216" s="20" t="s">
        <v>55</v>
      </c>
      <c r="B216" s="33">
        <v>34568</v>
      </c>
      <c r="C216" s="35">
        <v>0.640625</v>
      </c>
      <c r="D216" s="67">
        <f t="shared" si="7"/>
        <v>14.3125</v>
      </c>
      <c r="E216" s="67">
        <v>-1436920</v>
      </c>
      <c r="F216" s="67">
        <f t="shared" si="8"/>
        <v>16.63101851851852</v>
      </c>
      <c r="G216" s="34">
        <f t="shared" si="9"/>
        <v>0.92015881147541001</v>
      </c>
    </row>
    <row r="217" spans="1:7">
      <c r="A217" s="20" t="s">
        <v>55</v>
      </c>
      <c r="B217" s="33">
        <v>34614</v>
      </c>
      <c r="C217" s="35">
        <v>0.296875</v>
      </c>
      <c r="D217" s="67">
        <f t="shared" si="7"/>
        <v>14.4375</v>
      </c>
      <c r="E217" s="67">
        <v>-1438377</v>
      </c>
      <c r="F217" s="67">
        <f t="shared" si="8"/>
        <v>16.647881944444446</v>
      </c>
      <c r="G217" s="34">
        <f t="shared" si="9"/>
        <v>0.92109182889344277</v>
      </c>
    </row>
    <row r="218" spans="1:7">
      <c r="A218" s="20" t="s">
        <v>55</v>
      </c>
      <c r="B218" s="33">
        <v>34659</v>
      </c>
      <c r="C218" s="35">
        <v>0.953125</v>
      </c>
      <c r="D218" s="67">
        <f t="shared" si="7"/>
        <v>14.5625</v>
      </c>
      <c r="E218" s="67">
        <v>-1439807</v>
      </c>
      <c r="F218" s="67">
        <f t="shared" si="8"/>
        <v>16.664432870370369</v>
      </c>
      <c r="G218" s="34">
        <f t="shared" si="9"/>
        <v>0.92200755635245901</v>
      </c>
    </row>
    <row r="219" spans="1:7">
      <c r="A219" s="20" t="s">
        <v>55</v>
      </c>
      <c r="B219" s="33">
        <v>34705</v>
      </c>
      <c r="C219" s="35">
        <v>0.609375</v>
      </c>
      <c r="D219" s="67">
        <f t="shared" si="7"/>
        <v>14.6875</v>
      </c>
      <c r="E219" s="67">
        <v>-1441211</v>
      </c>
      <c r="F219" s="67">
        <f t="shared" si="8"/>
        <v>16.680682870370369</v>
      </c>
      <c r="G219" s="34">
        <f t="shared" si="9"/>
        <v>0.92290663422131147</v>
      </c>
    </row>
    <row r="220" spans="1:7">
      <c r="A220" s="20" t="s">
        <v>55</v>
      </c>
      <c r="B220" s="33">
        <v>34751</v>
      </c>
      <c r="C220" s="35">
        <v>0.265625</v>
      </c>
      <c r="D220" s="67">
        <f t="shared" si="7"/>
        <v>14.8125</v>
      </c>
      <c r="E220" s="67">
        <v>-1442589</v>
      </c>
      <c r="F220" s="67">
        <f t="shared" si="8"/>
        <v>16.696631944444444</v>
      </c>
      <c r="G220" s="34">
        <f t="shared" si="9"/>
        <v>0.92378906250000004</v>
      </c>
    </row>
    <row r="221" spans="1:7">
      <c r="A221" s="20" t="s">
        <v>55</v>
      </c>
      <c r="B221" s="33">
        <v>34796</v>
      </c>
      <c r="C221" s="35">
        <v>0.921875</v>
      </c>
      <c r="D221" s="67">
        <f t="shared" si="7"/>
        <v>14.9375</v>
      </c>
      <c r="E221" s="67">
        <v>-1443941</v>
      </c>
      <c r="F221" s="67">
        <f t="shared" si="8"/>
        <v>16.712280092592593</v>
      </c>
      <c r="G221" s="34">
        <f t="shared" si="9"/>
        <v>0.9246548411885247</v>
      </c>
    </row>
    <row r="222" spans="1:7">
      <c r="A222" s="20" t="s">
        <v>55</v>
      </c>
      <c r="B222" s="33">
        <v>34842</v>
      </c>
      <c r="C222" s="35">
        <v>0.578125</v>
      </c>
      <c r="D222" s="67">
        <f t="shared" si="7"/>
        <v>15.0625</v>
      </c>
      <c r="E222" s="67">
        <v>-1445270</v>
      </c>
      <c r="F222" s="67">
        <f t="shared" si="8"/>
        <v>16.727662037037039</v>
      </c>
      <c r="G222" s="34">
        <f t="shared" si="9"/>
        <v>0.92550589139344275</v>
      </c>
    </row>
    <row r="223" spans="1:7">
      <c r="A223" s="20" t="s">
        <v>55</v>
      </c>
      <c r="B223" s="33">
        <v>34888</v>
      </c>
      <c r="C223" s="35">
        <v>0.234375</v>
      </c>
      <c r="D223" s="67">
        <f t="shared" si="7"/>
        <v>15.1875</v>
      </c>
      <c r="E223" s="67">
        <v>-1446574</v>
      </c>
      <c r="F223" s="67">
        <f t="shared" si="8"/>
        <v>16.74275462962963</v>
      </c>
      <c r="G223" s="34">
        <f t="shared" si="9"/>
        <v>0.92634093237704929</v>
      </c>
    </row>
    <row r="224" spans="1:7">
      <c r="A224" s="20" t="s">
        <v>55</v>
      </c>
      <c r="B224" s="33">
        <v>34933</v>
      </c>
      <c r="C224" s="35">
        <v>0.890625</v>
      </c>
      <c r="D224" s="67">
        <f t="shared" si="7"/>
        <v>15.3125</v>
      </c>
      <c r="E224" s="67">
        <v>-1447855</v>
      </c>
      <c r="F224" s="67">
        <f t="shared" si="8"/>
        <v>16.757581018518518</v>
      </c>
      <c r="G224" s="34">
        <f t="shared" si="9"/>
        <v>0.92716124487704921</v>
      </c>
    </row>
    <row r="225" spans="1:7">
      <c r="A225" s="20" t="s">
        <v>55</v>
      </c>
      <c r="B225" s="33">
        <v>34979</v>
      </c>
      <c r="C225" s="35">
        <v>0.546875</v>
      </c>
      <c r="D225" s="67">
        <f t="shared" si="7"/>
        <v>15.4375</v>
      </c>
      <c r="E225" s="67">
        <v>-1449113</v>
      </c>
      <c r="F225" s="67">
        <f t="shared" si="8"/>
        <v>16.772141203703704</v>
      </c>
      <c r="G225" s="34">
        <f t="shared" si="9"/>
        <v>0.92796682889344273</v>
      </c>
    </row>
    <row r="226" spans="1:7">
      <c r="A226" s="20" t="s">
        <v>55</v>
      </c>
      <c r="B226" s="33">
        <v>35025</v>
      </c>
      <c r="C226" s="35">
        <v>0.203125</v>
      </c>
      <c r="D226" s="67">
        <f t="shared" si="7"/>
        <v>15.5625</v>
      </c>
      <c r="E226" s="67">
        <v>-1450349</v>
      </c>
      <c r="F226" s="67">
        <f t="shared" si="8"/>
        <v>16.78644675925926</v>
      </c>
      <c r="G226" s="34">
        <f t="shared" si="9"/>
        <v>0.92875832479508202</v>
      </c>
    </row>
    <row r="227" spans="1:7">
      <c r="A227" s="20" t="s">
        <v>55</v>
      </c>
      <c r="B227" s="33">
        <v>35070</v>
      </c>
      <c r="C227" s="35">
        <v>0.859375</v>
      </c>
      <c r="D227" s="67">
        <f t="shared" si="7"/>
        <v>15.6875</v>
      </c>
      <c r="E227" s="67">
        <v>-1451563</v>
      </c>
      <c r="F227" s="67">
        <f t="shared" si="8"/>
        <v>16.800497685185185</v>
      </c>
      <c r="G227" s="34">
        <f t="shared" si="9"/>
        <v>0.92953573258196731</v>
      </c>
    </row>
    <row r="228" spans="1:7">
      <c r="A228" s="20" t="s">
        <v>55</v>
      </c>
      <c r="B228" s="33">
        <v>35116</v>
      </c>
      <c r="C228" s="35">
        <v>0.515625</v>
      </c>
      <c r="D228" s="67">
        <f t="shared" si="7"/>
        <v>15.8125</v>
      </c>
      <c r="E228" s="67">
        <v>-1452756</v>
      </c>
      <c r="F228" s="67">
        <f t="shared" si="8"/>
        <v>16.814305555555556</v>
      </c>
      <c r="G228" s="34">
        <f t="shared" si="9"/>
        <v>0.93029969262295098</v>
      </c>
    </row>
    <row r="229" spans="1:7">
      <c r="A229" s="20" t="s">
        <v>55</v>
      </c>
      <c r="B229" s="33">
        <v>35162</v>
      </c>
      <c r="C229" s="35">
        <v>0.171875</v>
      </c>
      <c r="D229" s="67">
        <f t="shared" si="7"/>
        <v>15.9375</v>
      </c>
      <c r="E229" s="67">
        <v>-1453928</v>
      </c>
      <c r="F229" s="67">
        <f t="shared" si="8"/>
        <v>16.82787037037037</v>
      </c>
      <c r="G229" s="34">
        <f t="shared" si="9"/>
        <v>0.93105020491803281</v>
      </c>
    </row>
    <row r="230" spans="1:7">
      <c r="A230" s="20" t="s">
        <v>55</v>
      </c>
      <c r="B230" s="33">
        <v>35207</v>
      </c>
      <c r="C230" s="35">
        <v>0.828125</v>
      </c>
      <c r="D230" s="67">
        <f t="shared" ref="D230:D293" si="10">((B230+C230)-$D$100)/365.25</f>
        <v>16.0625</v>
      </c>
      <c r="E230" s="67">
        <v>-1455080</v>
      </c>
      <c r="F230" s="67">
        <f t="shared" ref="F230:F293" si="11">-E230/86400</f>
        <v>16.841203703703705</v>
      </c>
      <c r="G230" s="34">
        <f t="shared" ref="G230:G293" si="12">F230/$C$53</f>
        <v>0.93178790983606574</v>
      </c>
    </row>
    <row r="231" spans="1:7">
      <c r="A231" s="20" t="s">
        <v>55</v>
      </c>
      <c r="B231" s="33">
        <v>35253</v>
      </c>
      <c r="C231" s="35">
        <v>0.484375</v>
      </c>
      <c r="D231" s="67">
        <f t="shared" si="10"/>
        <v>16.1875</v>
      </c>
      <c r="E231" s="67">
        <v>-1456212</v>
      </c>
      <c r="F231" s="67">
        <f t="shared" si="11"/>
        <v>16.854305555555555</v>
      </c>
      <c r="G231" s="34">
        <f t="shared" si="12"/>
        <v>0.93251280737704922</v>
      </c>
    </row>
    <row r="232" spans="1:7">
      <c r="A232" s="20" t="s">
        <v>55</v>
      </c>
      <c r="B232" s="33">
        <v>35299</v>
      </c>
      <c r="C232" s="35">
        <v>0.140625</v>
      </c>
      <c r="D232" s="67">
        <f t="shared" si="10"/>
        <v>16.3125</v>
      </c>
      <c r="E232" s="67">
        <v>-1457324</v>
      </c>
      <c r="F232" s="67">
        <f t="shared" si="11"/>
        <v>16.867175925925928</v>
      </c>
      <c r="G232" s="34">
        <f t="shared" si="12"/>
        <v>0.93322489754098381</v>
      </c>
    </row>
    <row r="233" spans="1:7">
      <c r="A233" s="20" t="s">
        <v>55</v>
      </c>
      <c r="B233" s="33">
        <v>35344</v>
      </c>
      <c r="C233" s="35">
        <v>0.796875</v>
      </c>
      <c r="D233" s="67">
        <f t="shared" si="10"/>
        <v>16.4375</v>
      </c>
      <c r="E233" s="67">
        <v>-1458418</v>
      </c>
      <c r="F233" s="67">
        <f t="shared" si="11"/>
        <v>16.879837962962963</v>
      </c>
      <c r="G233" s="34">
        <f t="shared" si="12"/>
        <v>0.93392546106557384</v>
      </c>
    </row>
    <row r="234" spans="1:7">
      <c r="A234" s="20" t="s">
        <v>55</v>
      </c>
      <c r="B234" s="33">
        <v>35390</v>
      </c>
      <c r="C234" s="35">
        <v>0.453125</v>
      </c>
      <c r="D234" s="67">
        <f t="shared" si="10"/>
        <v>16.5625</v>
      </c>
      <c r="E234" s="67">
        <v>-1459494</v>
      </c>
      <c r="F234" s="67">
        <f t="shared" si="11"/>
        <v>16.892291666666665</v>
      </c>
      <c r="G234" s="34">
        <f t="shared" si="12"/>
        <v>0.93461449795081963</v>
      </c>
    </row>
    <row r="235" spans="1:7">
      <c r="A235" s="20" t="s">
        <v>55</v>
      </c>
      <c r="B235" s="33">
        <v>35436</v>
      </c>
      <c r="C235" s="35">
        <v>0.109375</v>
      </c>
      <c r="D235" s="67">
        <f t="shared" si="10"/>
        <v>16.6875</v>
      </c>
      <c r="E235" s="67">
        <v>-1460551</v>
      </c>
      <c r="F235" s="67">
        <f t="shared" si="11"/>
        <v>16.904525462962962</v>
      </c>
      <c r="G235" s="34">
        <f t="shared" si="12"/>
        <v>0.93529136782786881</v>
      </c>
    </row>
    <row r="236" spans="1:7">
      <c r="A236" s="20" t="s">
        <v>55</v>
      </c>
      <c r="B236" s="33">
        <v>35481</v>
      </c>
      <c r="C236" s="35">
        <v>0.765625</v>
      </c>
      <c r="D236" s="67">
        <f t="shared" si="10"/>
        <v>16.8125</v>
      </c>
      <c r="E236" s="67">
        <v>-1461591</v>
      </c>
      <c r="F236" s="67">
        <f t="shared" si="11"/>
        <v>16.916562500000001</v>
      </c>
      <c r="G236" s="34">
        <f t="shared" si="12"/>
        <v>0.93595735143442638</v>
      </c>
    </row>
    <row r="237" spans="1:7">
      <c r="A237" s="20" t="s">
        <v>55</v>
      </c>
      <c r="B237" s="33">
        <v>35527</v>
      </c>
      <c r="C237" s="35">
        <v>0.421875</v>
      </c>
      <c r="D237" s="67">
        <f t="shared" si="10"/>
        <v>16.9375</v>
      </c>
      <c r="E237" s="67">
        <v>-1462613</v>
      </c>
      <c r="F237" s="67">
        <f t="shared" si="11"/>
        <v>16.928391203703704</v>
      </c>
      <c r="G237" s="34">
        <f t="shared" si="12"/>
        <v>0.93661180840163949</v>
      </c>
    </row>
    <row r="238" spans="1:7">
      <c r="A238" s="20" t="s">
        <v>55</v>
      </c>
      <c r="B238" s="33">
        <v>35573</v>
      </c>
      <c r="C238" s="35">
        <v>7.8125E-2</v>
      </c>
      <c r="D238" s="67">
        <f t="shared" si="10"/>
        <v>17.0625</v>
      </c>
      <c r="E238" s="67">
        <v>-1463619</v>
      </c>
      <c r="F238" s="67">
        <f t="shared" si="11"/>
        <v>16.940034722222222</v>
      </c>
      <c r="G238" s="34">
        <f t="shared" si="12"/>
        <v>0.93725601946721315</v>
      </c>
    </row>
    <row r="239" spans="1:7">
      <c r="A239" s="20" t="s">
        <v>55</v>
      </c>
      <c r="B239" s="33">
        <v>35618</v>
      </c>
      <c r="C239" s="35">
        <v>0.734375</v>
      </c>
      <c r="D239" s="67">
        <f t="shared" si="10"/>
        <v>17.1875</v>
      </c>
      <c r="E239" s="67">
        <v>-1464608</v>
      </c>
      <c r="F239" s="67">
        <f t="shared" si="11"/>
        <v>16.95148148148148</v>
      </c>
      <c r="G239" s="34">
        <f t="shared" si="12"/>
        <v>0.93788934426229509</v>
      </c>
    </row>
    <row r="240" spans="1:7">
      <c r="A240" s="20" t="s">
        <v>55</v>
      </c>
      <c r="B240" s="33">
        <v>35664</v>
      </c>
      <c r="C240" s="35">
        <v>0.390625</v>
      </c>
      <c r="D240" s="67">
        <f t="shared" si="10"/>
        <v>17.3125</v>
      </c>
      <c r="E240" s="67">
        <v>-1465581</v>
      </c>
      <c r="F240" s="67">
        <f t="shared" si="11"/>
        <v>16.962743055555556</v>
      </c>
      <c r="G240" s="34">
        <f t="shared" si="12"/>
        <v>0.9385124231557378</v>
      </c>
    </row>
    <row r="241" spans="1:7">
      <c r="A241" s="20" t="s">
        <v>55</v>
      </c>
      <c r="B241" s="33">
        <v>35710</v>
      </c>
      <c r="C241" s="35">
        <v>4.6875E-2</v>
      </c>
      <c r="D241" s="67">
        <f t="shared" si="10"/>
        <v>17.4375</v>
      </c>
      <c r="E241" s="67">
        <v>-1466538</v>
      </c>
      <c r="F241" s="67">
        <f t="shared" si="11"/>
        <v>16.973819444444445</v>
      </c>
      <c r="G241" s="34">
        <f t="shared" si="12"/>
        <v>0.93912525614754105</v>
      </c>
    </row>
    <row r="242" spans="1:7">
      <c r="A242" s="20" t="s">
        <v>55</v>
      </c>
      <c r="B242" s="33">
        <v>35755</v>
      </c>
      <c r="C242" s="35">
        <v>0.703125</v>
      </c>
      <c r="D242" s="67">
        <f t="shared" si="10"/>
        <v>17.5625</v>
      </c>
      <c r="E242" s="67">
        <v>-1467480</v>
      </c>
      <c r="F242" s="67">
        <f t="shared" si="11"/>
        <v>16.984722222222221</v>
      </c>
      <c r="G242" s="34">
        <f t="shared" si="12"/>
        <v>0.93972848360655736</v>
      </c>
    </row>
    <row r="243" spans="1:7">
      <c r="A243" s="20" t="s">
        <v>55</v>
      </c>
      <c r="B243" s="33">
        <v>35801</v>
      </c>
      <c r="C243" s="35">
        <v>0.359375</v>
      </c>
      <c r="D243" s="67">
        <f t="shared" si="10"/>
        <v>17.6875</v>
      </c>
      <c r="E243" s="67">
        <v>-1468406</v>
      </c>
      <c r="F243" s="67">
        <f t="shared" si="11"/>
        <v>16.995439814814816</v>
      </c>
      <c r="G243" s="34">
        <f t="shared" si="12"/>
        <v>0.94032146516393456</v>
      </c>
    </row>
    <row r="244" spans="1:7">
      <c r="A244" s="20" t="s">
        <v>55</v>
      </c>
      <c r="B244" s="33">
        <v>35847</v>
      </c>
      <c r="C244" s="35">
        <v>1.5625E-2</v>
      </c>
      <c r="D244" s="67">
        <f t="shared" si="10"/>
        <v>17.8125</v>
      </c>
      <c r="E244" s="67">
        <v>-1469318</v>
      </c>
      <c r="F244" s="67">
        <f t="shared" si="11"/>
        <v>17.005995370370371</v>
      </c>
      <c r="G244" s="34">
        <f t="shared" si="12"/>
        <v>0.94090548155737719</v>
      </c>
    </row>
    <row r="245" spans="1:7">
      <c r="A245" s="20" t="s">
        <v>55</v>
      </c>
      <c r="B245" s="33">
        <v>35892</v>
      </c>
      <c r="C245" s="35">
        <v>0.671875</v>
      </c>
      <c r="D245" s="67">
        <f t="shared" si="10"/>
        <v>17.9375</v>
      </c>
      <c r="E245" s="67">
        <v>-1470215</v>
      </c>
      <c r="F245" s="67">
        <f t="shared" si="11"/>
        <v>17.016377314814815</v>
      </c>
      <c r="G245" s="34">
        <f t="shared" si="12"/>
        <v>0.94147989241803287</v>
      </c>
    </row>
    <row r="246" spans="1:7">
      <c r="A246" s="20" t="s">
        <v>55</v>
      </c>
      <c r="B246" s="33">
        <v>35938</v>
      </c>
      <c r="C246" s="35">
        <v>0.328125</v>
      </c>
      <c r="D246" s="67">
        <f t="shared" si="10"/>
        <v>18.0625</v>
      </c>
      <c r="E246" s="67">
        <v>-1471099</v>
      </c>
      <c r="F246" s="67">
        <f t="shared" si="11"/>
        <v>17.026608796296298</v>
      </c>
      <c r="G246" s="34">
        <f t="shared" si="12"/>
        <v>0.94204597848360672</v>
      </c>
    </row>
    <row r="247" spans="1:7">
      <c r="A247" s="20" t="s">
        <v>55</v>
      </c>
      <c r="B247" s="33">
        <v>35983</v>
      </c>
      <c r="C247" s="35">
        <v>0.984375</v>
      </c>
      <c r="D247" s="67">
        <f t="shared" si="10"/>
        <v>18.1875</v>
      </c>
      <c r="E247" s="67">
        <v>-1471968</v>
      </c>
      <c r="F247" s="67">
        <f t="shared" si="11"/>
        <v>17.036666666666665</v>
      </c>
      <c r="G247" s="34">
        <f t="shared" si="12"/>
        <v>0.94260245901639339</v>
      </c>
    </row>
    <row r="248" spans="1:7">
      <c r="A248" s="20" t="s">
        <v>55</v>
      </c>
      <c r="B248" s="33">
        <v>36029</v>
      </c>
      <c r="C248" s="35">
        <v>0.640625</v>
      </c>
      <c r="D248" s="67">
        <f t="shared" si="10"/>
        <v>18.3125</v>
      </c>
      <c r="E248" s="67">
        <v>-1472824</v>
      </c>
      <c r="F248" s="67">
        <f t="shared" si="11"/>
        <v>17.046574074074073</v>
      </c>
      <c r="G248" s="34">
        <f t="shared" si="12"/>
        <v>0.94315061475409834</v>
      </c>
    </row>
    <row r="249" spans="1:7">
      <c r="A249" s="20" t="s">
        <v>55</v>
      </c>
      <c r="B249" s="33">
        <v>36075</v>
      </c>
      <c r="C249" s="35">
        <v>0.296875</v>
      </c>
      <c r="D249" s="67">
        <f t="shared" si="10"/>
        <v>18.4375</v>
      </c>
      <c r="E249" s="67">
        <v>-1473666</v>
      </c>
      <c r="F249" s="67">
        <f t="shared" si="11"/>
        <v>17.056319444444444</v>
      </c>
      <c r="G249" s="34">
        <f t="shared" si="12"/>
        <v>0.94368980532786895</v>
      </c>
    </row>
    <row r="250" spans="1:7">
      <c r="A250" s="20" t="s">
        <v>55</v>
      </c>
      <c r="B250" s="33">
        <v>36120</v>
      </c>
      <c r="C250" s="35">
        <v>0.953125</v>
      </c>
      <c r="D250" s="67">
        <f t="shared" si="10"/>
        <v>18.5625</v>
      </c>
      <c r="E250" s="67">
        <v>-1474496</v>
      </c>
      <c r="F250" s="67">
        <f t="shared" si="11"/>
        <v>17.065925925925924</v>
      </c>
      <c r="G250" s="34">
        <f t="shared" si="12"/>
        <v>0.94422131147540977</v>
      </c>
    </row>
    <row r="251" spans="1:7">
      <c r="A251" s="20" t="s">
        <v>55</v>
      </c>
      <c r="B251" s="33">
        <v>36166</v>
      </c>
      <c r="C251" s="35">
        <v>0.609375</v>
      </c>
      <c r="D251" s="67">
        <f t="shared" si="10"/>
        <v>18.6875</v>
      </c>
      <c r="E251" s="67">
        <v>-1475312</v>
      </c>
      <c r="F251" s="67">
        <f t="shared" si="11"/>
        <v>17.075370370370372</v>
      </c>
      <c r="G251" s="34">
        <f t="shared" si="12"/>
        <v>0.9447438524590166</v>
      </c>
    </row>
    <row r="252" spans="1:7">
      <c r="A252" s="20" t="s">
        <v>55</v>
      </c>
      <c r="B252" s="33">
        <v>36212</v>
      </c>
      <c r="C252" s="35">
        <v>0.265625</v>
      </c>
      <c r="D252" s="67">
        <f t="shared" si="10"/>
        <v>18.8125</v>
      </c>
      <c r="E252" s="67">
        <v>-1476117</v>
      </c>
      <c r="F252" s="67">
        <f t="shared" si="11"/>
        <v>17.084687500000001</v>
      </c>
      <c r="G252" s="34">
        <f t="shared" si="12"/>
        <v>0.94525934938524603</v>
      </c>
    </row>
    <row r="253" spans="1:7">
      <c r="A253" s="20" t="s">
        <v>55</v>
      </c>
      <c r="B253" s="33">
        <v>36257</v>
      </c>
      <c r="C253" s="35">
        <v>0.921875</v>
      </c>
      <c r="D253" s="67">
        <f t="shared" si="10"/>
        <v>18.9375</v>
      </c>
      <c r="E253" s="67">
        <v>-1476909</v>
      </c>
      <c r="F253" s="67">
        <f t="shared" si="11"/>
        <v>17.093854166666667</v>
      </c>
      <c r="G253" s="34">
        <f t="shared" si="12"/>
        <v>0.94576652151639351</v>
      </c>
    </row>
    <row r="254" spans="1:7">
      <c r="A254" s="20" t="s">
        <v>55</v>
      </c>
      <c r="B254" s="33">
        <v>36303</v>
      </c>
      <c r="C254" s="35">
        <v>0.578125</v>
      </c>
      <c r="D254" s="67">
        <f t="shared" si="10"/>
        <v>19.0625</v>
      </c>
      <c r="E254" s="67">
        <v>-1477689</v>
      </c>
      <c r="F254" s="67">
        <f t="shared" si="11"/>
        <v>17.102881944444444</v>
      </c>
      <c r="G254" s="34">
        <f t="shared" si="12"/>
        <v>0.94626600922131154</v>
      </c>
    </row>
    <row r="255" spans="1:7">
      <c r="A255" s="20" t="s">
        <v>55</v>
      </c>
      <c r="B255" s="33">
        <v>36349</v>
      </c>
      <c r="C255" s="35">
        <v>0.234375</v>
      </c>
      <c r="D255" s="67">
        <f t="shared" si="10"/>
        <v>19.1875</v>
      </c>
      <c r="E255" s="67">
        <v>-1478458</v>
      </c>
      <c r="F255" s="67">
        <f t="shared" si="11"/>
        <v>17.111782407407407</v>
      </c>
      <c r="G255" s="34">
        <f t="shared" si="12"/>
        <v>0.94675845286885252</v>
      </c>
    </row>
    <row r="256" spans="1:7">
      <c r="A256" s="20" t="s">
        <v>55</v>
      </c>
      <c r="B256" s="33">
        <v>36394</v>
      </c>
      <c r="C256" s="35">
        <v>0.890625</v>
      </c>
      <c r="D256" s="67">
        <f t="shared" si="10"/>
        <v>19.3125</v>
      </c>
      <c r="E256" s="67">
        <v>-1479215</v>
      </c>
      <c r="F256" s="67">
        <f t="shared" si="11"/>
        <v>17.120543981481482</v>
      </c>
      <c r="G256" s="34">
        <f t="shared" si="12"/>
        <v>0.94724321209016404</v>
      </c>
    </row>
    <row r="257" spans="1:7">
      <c r="A257" s="20" t="s">
        <v>55</v>
      </c>
      <c r="B257" s="33">
        <v>36440</v>
      </c>
      <c r="C257" s="35">
        <v>0.546875</v>
      </c>
      <c r="D257" s="67">
        <f t="shared" si="10"/>
        <v>19.4375</v>
      </c>
      <c r="E257" s="67">
        <v>-1479960</v>
      </c>
      <c r="F257" s="67">
        <f t="shared" si="11"/>
        <v>17.129166666666666</v>
      </c>
      <c r="G257" s="34">
        <f t="shared" si="12"/>
        <v>0.94772028688524601</v>
      </c>
    </row>
    <row r="258" spans="1:7">
      <c r="A258" s="20" t="s">
        <v>55</v>
      </c>
      <c r="B258" s="33">
        <v>36486</v>
      </c>
      <c r="C258" s="35">
        <v>0.203125</v>
      </c>
      <c r="D258" s="67">
        <f t="shared" si="10"/>
        <v>19.5625</v>
      </c>
      <c r="E258" s="67">
        <v>-1480695</v>
      </c>
      <c r="F258" s="67">
        <f t="shared" si="11"/>
        <v>17.137673611111111</v>
      </c>
      <c r="G258" s="34">
        <f t="shared" si="12"/>
        <v>0.94819095799180342</v>
      </c>
    </row>
    <row r="259" spans="1:7">
      <c r="A259" s="20" t="s">
        <v>55</v>
      </c>
      <c r="B259" s="33">
        <v>36531</v>
      </c>
      <c r="C259" s="35">
        <v>0.859375</v>
      </c>
      <c r="D259" s="67">
        <f t="shared" si="10"/>
        <v>19.6875</v>
      </c>
      <c r="E259" s="67">
        <v>-1481419</v>
      </c>
      <c r="F259" s="67">
        <f t="shared" si="11"/>
        <v>17.146053240740741</v>
      </c>
      <c r="G259" s="34">
        <f t="shared" si="12"/>
        <v>0.94865458504098377</v>
      </c>
    </row>
    <row r="260" spans="1:7">
      <c r="A260" s="20" t="s">
        <v>55</v>
      </c>
      <c r="B260" s="33">
        <v>36577</v>
      </c>
      <c r="C260" s="35">
        <v>0.515625</v>
      </c>
      <c r="D260" s="67">
        <f t="shared" si="10"/>
        <v>19.8125</v>
      </c>
      <c r="E260" s="67">
        <v>-1482132</v>
      </c>
      <c r="F260" s="67">
        <f t="shared" si="11"/>
        <v>17.154305555555556</v>
      </c>
      <c r="G260" s="34">
        <f t="shared" si="12"/>
        <v>0.94911116803278694</v>
      </c>
    </row>
    <row r="261" spans="1:7">
      <c r="A261" s="20" t="s">
        <v>55</v>
      </c>
      <c r="B261" s="33">
        <v>36623</v>
      </c>
      <c r="C261" s="35">
        <v>0.171875</v>
      </c>
      <c r="D261" s="67">
        <f t="shared" si="10"/>
        <v>19.9375</v>
      </c>
      <c r="E261" s="67">
        <v>-1482835</v>
      </c>
      <c r="F261" s="67">
        <f t="shared" si="11"/>
        <v>17.162442129629628</v>
      </c>
      <c r="G261" s="34">
        <f t="shared" si="12"/>
        <v>0.94956134733606556</v>
      </c>
    </row>
    <row r="262" spans="1:7">
      <c r="A262" s="20" t="s">
        <v>55</v>
      </c>
      <c r="B262" s="33">
        <v>36668</v>
      </c>
      <c r="C262" s="35">
        <v>0.828125</v>
      </c>
      <c r="D262" s="67">
        <f t="shared" si="10"/>
        <v>20.0625</v>
      </c>
      <c r="E262" s="67">
        <v>-1483528</v>
      </c>
      <c r="F262" s="67">
        <f t="shared" si="11"/>
        <v>17.170462962962961</v>
      </c>
      <c r="G262" s="34">
        <f t="shared" si="12"/>
        <v>0.95000512295081962</v>
      </c>
    </row>
    <row r="263" spans="1:7">
      <c r="A263" s="20" t="s">
        <v>55</v>
      </c>
      <c r="B263" s="33">
        <v>36714</v>
      </c>
      <c r="C263" s="35">
        <v>0.484375</v>
      </c>
      <c r="D263" s="67">
        <f t="shared" si="10"/>
        <v>20.1875</v>
      </c>
      <c r="E263" s="67">
        <v>-1484211</v>
      </c>
      <c r="F263" s="67">
        <f t="shared" si="11"/>
        <v>17.178368055555556</v>
      </c>
      <c r="G263" s="34">
        <f t="shared" si="12"/>
        <v>0.95044249487704924</v>
      </c>
    </row>
    <row r="264" spans="1:7">
      <c r="A264" s="20" t="s">
        <v>55</v>
      </c>
      <c r="B264" s="33">
        <v>36760</v>
      </c>
      <c r="C264" s="35">
        <v>0.140625</v>
      </c>
      <c r="D264" s="67">
        <f t="shared" si="10"/>
        <v>20.3125</v>
      </c>
      <c r="E264" s="67">
        <v>-1484884</v>
      </c>
      <c r="F264" s="67">
        <f t="shared" si="11"/>
        <v>17.186157407407407</v>
      </c>
      <c r="G264" s="34">
        <f t="shared" si="12"/>
        <v>0.95087346311475418</v>
      </c>
    </row>
    <row r="265" spans="1:7">
      <c r="A265" s="20" t="s">
        <v>55</v>
      </c>
      <c r="B265" s="33">
        <v>36805</v>
      </c>
      <c r="C265" s="35">
        <v>0.796875</v>
      </c>
      <c r="D265" s="67">
        <f t="shared" si="10"/>
        <v>20.4375</v>
      </c>
      <c r="E265" s="67">
        <v>-1485548</v>
      </c>
      <c r="F265" s="67">
        <f t="shared" si="11"/>
        <v>17.193842592592592</v>
      </c>
      <c r="G265" s="34">
        <f t="shared" si="12"/>
        <v>0.95129866803278695</v>
      </c>
    </row>
    <row r="266" spans="1:7">
      <c r="A266" s="20" t="s">
        <v>55</v>
      </c>
      <c r="B266" s="33">
        <v>36851</v>
      </c>
      <c r="C266" s="35">
        <v>0.453125</v>
      </c>
      <c r="D266" s="67">
        <f t="shared" si="10"/>
        <v>20.5625</v>
      </c>
      <c r="E266" s="67">
        <v>-1486202</v>
      </c>
      <c r="F266" s="67">
        <f t="shared" si="11"/>
        <v>17.201412037037038</v>
      </c>
      <c r="G266" s="34">
        <f t="shared" si="12"/>
        <v>0.95171746926229517</v>
      </c>
    </row>
    <row r="267" spans="1:7">
      <c r="A267" s="20" t="s">
        <v>55</v>
      </c>
      <c r="B267" s="33">
        <v>36897</v>
      </c>
      <c r="C267" s="35">
        <v>0.109375</v>
      </c>
      <c r="D267" s="67">
        <f t="shared" si="10"/>
        <v>20.6875</v>
      </c>
      <c r="E267" s="67">
        <v>-1486846</v>
      </c>
      <c r="F267" s="67">
        <f t="shared" si="11"/>
        <v>17.208865740740741</v>
      </c>
      <c r="G267" s="34">
        <f t="shared" si="12"/>
        <v>0.95212986680327882</v>
      </c>
    </row>
    <row r="268" spans="1:7">
      <c r="A268" s="20" t="s">
        <v>55</v>
      </c>
      <c r="B268" s="33">
        <v>36942</v>
      </c>
      <c r="C268" s="35">
        <v>0.765625</v>
      </c>
      <c r="D268" s="67">
        <f t="shared" si="10"/>
        <v>20.8125</v>
      </c>
      <c r="E268" s="67">
        <v>-1487482</v>
      </c>
      <c r="F268" s="67">
        <f t="shared" si="11"/>
        <v>17.21622685185185</v>
      </c>
      <c r="G268" s="34">
        <f t="shared" si="12"/>
        <v>0.95253714139344259</v>
      </c>
    </row>
    <row r="269" spans="1:7">
      <c r="A269" s="20" t="s">
        <v>55</v>
      </c>
      <c r="B269" s="33">
        <v>36988</v>
      </c>
      <c r="C269" s="35">
        <v>0.421875</v>
      </c>
      <c r="D269" s="67">
        <f t="shared" si="10"/>
        <v>20.9375</v>
      </c>
      <c r="E269" s="67">
        <v>-1488109</v>
      </c>
      <c r="F269" s="67">
        <f t="shared" si="11"/>
        <v>17.223483796296296</v>
      </c>
      <c r="G269" s="34">
        <f t="shared" si="12"/>
        <v>0.95293865266393452</v>
      </c>
    </row>
    <row r="270" spans="1:7">
      <c r="A270" s="20" t="s">
        <v>55</v>
      </c>
      <c r="B270" s="33">
        <v>37034</v>
      </c>
      <c r="C270" s="35">
        <v>7.8125E-2</v>
      </c>
      <c r="D270" s="67">
        <f t="shared" si="10"/>
        <v>21.0625</v>
      </c>
      <c r="E270" s="67">
        <v>-1488727</v>
      </c>
      <c r="F270" s="67">
        <f t="shared" si="11"/>
        <v>17.230636574074072</v>
      </c>
      <c r="G270" s="34">
        <f t="shared" si="12"/>
        <v>0.95333440061475405</v>
      </c>
    </row>
    <row r="271" spans="1:7">
      <c r="A271" s="20" t="s">
        <v>55</v>
      </c>
      <c r="B271" s="33">
        <v>37079</v>
      </c>
      <c r="C271" s="35">
        <v>0.734375</v>
      </c>
      <c r="D271" s="67">
        <f t="shared" si="10"/>
        <v>21.1875</v>
      </c>
      <c r="E271" s="67">
        <v>-1489337</v>
      </c>
      <c r="F271" s="67">
        <f t="shared" si="11"/>
        <v>17.237696759259258</v>
      </c>
      <c r="G271" s="34">
        <f t="shared" si="12"/>
        <v>0.95372502561475414</v>
      </c>
    </row>
    <row r="272" spans="1:7">
      <c r="A272" s="20" t="s">
        <v>55</v>
      </c>
      <c r="B272" s="33">
        <v>37125</v>
      </c>
      <c r="C272" s="35">
        <v>0.390625</v>
      </c>
      <c r="D272" s="67">
        <f t="shared" si="10"/>
        <v>21.3125</v>
      </c>
      <c r="E272" s="67">
        <v>-1489938</v>
      </c>
      <c r="F272" s="67">
        <f t="shared" si="11"/>
        <v>17.244652777777777</v>
      </c>
      <c r="G272" s="34">
        <f t="shared" si="12"/>
        <v>0.95410988729508195</v>
      </c>
    </row>
    <row r="273" spans="1:7">
      <c r="A273" s="20" t="s">
        <v>55</v>
      </c>
      <c r="B273" s="33">
        <v>37171</v>
      </c>
      <c r="C273" s="35">
        <v>4.6875E-2</v>
      </c>
      <c r="D273" s="67">
        <f t="shared" si="10"/>
        <v>21.4375</v>
      </c>
      <c r="E273" s="67">
        <v>-1490531</v>
      </c>
      <c r="F273" s="67">
        <f t="shared" si="11"/>
        <v>17.251516203703705</v>
      </c>
      <c r="G273" s="34">
        <f t="shared" si="12"/>
        <v>0.95448962602459031</v>
      </c>
    </row>
    <row r="274" spans="1:7">
      <c r="A274" s="20" t="s">
        <v>55</v>
      </c>
      <c r="B274" s="33">
        <v>37216</v>
      </c>
      <c r="C274" s="35">
        <v>0.703125</v>
      </c>
      <c r="D274" s="67">
        <f t="shared" si="10"/>
        <v>21.5625</v>
      </c>
      <c r="E274" s="67">
        <v>-1491116</v>
      </c>
      <c r="F274" s="67">
        <f t="shared" si="11"/>
        <v>17.258287037037036</v>
      </c>
      <c r="G274" s="34">
        <f t="shared" si="12"/>
        <v>0.95486424180327867</v>
      </c>
    </row>
    <row r="275" spans="1:7">
      <c r="A275" s="20" t="s">
        <v>55</v>
      </c>
      <c r="B275" s="33">
        <v>37262</v>
      </c>
      <c r="C275" s="35">
        <v>0.359375</v>
      </c>
      <c r="D275" s="67">
        <f t="shared" si="10"/>
        <v>21.6875</v>
      </c>
      <c r="E275" s="67">
        <v>-1491693</v>
      </c>
      <c r="F275" s="67">
        <f t="shared" si="11"/>
        <v>17.264965277777776</v>
      </c>
      <c r="G275" s="34">
        <f t="shared" si="12"/>
        <v>0.95523373463114747</v>
      </c>
    </row>
    <row r="276" spans="1:7">
      <c r="A276" s="20" t="s">
        <v>55</v>
      </c>
      <c r="B276" s="33">
        <v>37308</v>
      </c>
      <c r="C276" s="35">
        <v>1.5625E-2</v>
      </c>
      <c r="D276" s="67">
        <f t="shared" si="10"/>
        <v>21.8125</v>
      </c>
      <c r="E276" s="67">
        <v>-1492262</v>
      </c>
      <c r="F276" s="67">
        <f t="shared" si="11"/>
        <v>17.271550925925926</v>
      </c>
      <c r="G276" s="34">
        <f t="shared" si="12"/>
        <v>0.95559810450819682</v>
      </c>
    </row>
    <row r="277" spans="1:7">
      <c r="A277" s="20" t="s">
        <v>55</v>
      </c>
      <c r="B277" s="33">
        <v>37353</v>
      </c>
      <c r="C277" s="35">
        <v>0.671875</v>
      </c>
      <c r="D277" s="67">
        <f t="shared" si="10"/>
        <v>21.9375</v>
      </c>
      <c r="E277" s="67">
        <v>-1492824</v>
      </c>
      <c r="F277" s="67">
        <f t="shared" si="11"/>
        <v>17.278055555555557</v>
      </c>
      <c r="G277" s="34">
        <f t="shared" si="12"/>
        <v>0.95595799180327889</v>
      </c>
    </row>
    <row r="278" spans="1:7">
      <c r="A278" s="20" t="s">
        <v>55</v>
      </c>
      <c r="B278" s="33">
        <v>37399</v>
      </c>
      <c r="C278" s="35">
        <v>0.328125</v>
      </c>
      <c r="D278" s="67">
        <f t="shared" si="10"/>
        <v>22.0625</v>
      </c>
      <c r="E278" s="67">
        <v>-1493377</v>
      </c>
      <c r="F278" s="67">
        <f t="shared" si="11"/>
        <v>17.284456018518519</v>
      </c>
      <c r="G278" s="34">
        <f t="shared" si="12"/>
        <v>0.95631211577868858</v>
      </c>
    </row>
    <row r="279" spans="1:7">
      <c r="A279" s="20" t="s">
        <v>55</v>
      </c>
      <c r="B279" s="33">
        <v>37444</v>
      </c>
      <c r="C279" s="35">
        <v>0.984375</v>
      </c>
      <c r="D279" s="67">
        <f t="shared" si="10"/>
        <v>22.1875</v>
      </c>
      <c r="E279" s="67">
        <v>-1493924</v>
      </c>
      <c r="F279" s="67">
        <f t="shared" si="11"/>
        <v>17.290787037037038</v>
      </c>
      <c r="G279" s="34">
        <f t="shared" si="12"/>
        <v>0.9566623975409837</v>
      </c>
    </row>
    <row r="280" spans="1:7">
      <c r="A280" s="20" t="s">
        <v>55</v>
      </c>
      <c r="B280" s="33">
        <v>37490</v>
      </c>
      <c r="C280" s="35">
        <v>0.640625</v>
      </c>
      <c r="D280" s="67">
        <f t="shared" si="10"/>
        <v>22.3125</v>
      </c>
      <c r="E280" s="67">
        <v>-1494463</v>
      </c>
      <c r="F280" s="67">
        <f t="shared" si="11"/>
        <v>17.297025462962964</v>
      </c>
      <c r="G280" s="34">
        <f t="shared" si="12"/>
        <v>0.95700755635245915</v>
      </c>
    </row>
    <row r="281" spans="1:7">
      <c r="A281" s="20" t="s">
        <v>55</v>
      </c>
      <c r="B281" s="33">
        <v>37536</v>
      </c>
      <c r="C281" s="35">
        <v>0.296875</v>
      </c>
      <c r="D281" s="67">
        <f t="shared" si="10"/>
        <v>22.4375</v>
      </c>
      <c r="E281" s="67">
        <v>-1494996</v>
      </c>
      <c r="F281" s="67">
        <f t="shared" si="11"/>
        <v>17.303194444444443</v>
      </c>
      <c r="G281" s="34">
        <f t="shared" si="12"/>
        <v>0.95734887295081972</v>
      </c>
    </row>
    <row r="282" spans="1:7">
      <c r="A282" s="20" t="s">
        <v>55</v>
      </c>
      <c r="B282" s="33">
        <v>37581</v>
      </c>
      <c r="C282" s="35">
        <v>0.953125</v>
      </c>
      <c r="D282" s="67">
        <f t="shared" si="10"/>
        <v>22.5625</v>
      </c>
      <c r="E282" s="67">
        <v>-1495521</v>
      </c>
      <c r="F282" s="67">
        <f t="shared" si="11"/>
        <v>17.309270833333333</v>
      </c>
      <c r="G282" s="34">
        <f t="shared" si="12"/>
        <v>0.95768506659836072</v>
      </c>
    </row>
    <row r="283" spans="1:7">
      <c r="A283" s="20" t="s">
        <v>55</v>
      </c>
      <c r="B283" s="33">
        <v>37627</v>
      </c>
      <c r="C283" s="35">
        <v>0.609375</v>
      </c>
      <c r="D283" s="67">
        <f t="shared" si="10"/>
        <v>22.6875</v>
      </c>
      <c r="E283" s="67">
        <v>-1496039</v>
      </c>
      <c r="F283" s="67">
        <f t="shared" si="11"/>
        <v>17.315266203703704</v>
      </c>
      <c r="G283" s="34">
        <f t="shared" si="12"/>
        <v>0.95801677766393456</v>
      </c>
    </row>
    <row r="284" spans="1:7">
      <c r="A284" s="20" t="s">
        <v>55</v>
      </c>
      <c r="B284" s="33">
        <v>37673</v>
      </c>
      <c r="C284" s="35">
        <v>0.265625</v>
      </c>
      <c r="D284" s="67">
        <f t="shared" si="10"/>
        <v>22.8125</v>
      </c>
      <c r="E284" s="67">
        <v>-1496551</v>
      </c>
      <c r="F284" s="67">
        <f t="shared" si="11"/>
        <v>17.32119212962963</v>
      </c>
      <c r="G284" s="34">
        <f t="shared" si="12"/>
        <v>0.95834464651639351</v>
      </c>
    </row>
    <row r="285" spans="1:7">
      <c r="A285" s="20" t="s">
        <v>55</v>
      </c>
      <c r="B285" s="33">
        <v>37718</v>
      </c>
      <c r="C285" s="35">
        <v>0.921875</v>
      </c>
      <c r="D285" s="67">
        <f t="shared" si="10"/>
        <v>22.9375</v>
      </c>
      <c r="E285" s="67">
        <v>-1497056</v>
      </c>
      <c r="F285" s="67">
        <f t="shared" si="11"/>
        <v>17.327037037037037</v>
      </c>
      <c r="G285" s="34">
        <f t="shared" si="12"/>
        <v>0.95866803278688528</v>
      </c>
    </row>
    <row r="286" spans="1:7">
      <c r="A286" s="20" t="s">
        <v>55</v>
      </c>
      <c r="B286" s="33">
        <v>37764</v>
      </c>
      <c r="C286" s="35">
        <v>0.578125</v>
      </c>
      <c r="D286" s="67">
        <f t="shared" si="10"/>
        <v>23.0625</v>
      </c>
      <c r="E286" s="67">
        <v>-1497554</v>
      </c>
      <c r="F286" s="67">
        <f t="shared" si="11"/>
        <v>17.332800925925927</v>
      </c>
      <c r="G286" s="34">
        <f t="shared" si="12"/>
        <v>0.95898693647541</v>
      </c>
    </row>
    <row r="287" spans="1:7">
      <c r="A287" s="20" t="s">
        <v>55</v>
      </c>
      <c r="B287" s="33">
        <v>37810</v>
      </c>
      <c r="C287" s="35">
        <v>0.234375</v>
      </c>
      <c r="D287" s="67">
        <f t="shared" si="10"/>
        <v>23.1875</v>
      </c>
      <c r="E287" s="67">
        <v>-1498046</v>
      </c>
      <c r="F287" s="67">
        <f t="shared" si="11"/>
        <v>17.338495370370371</v>
      </c>
      <c r="G287" s="34">
        <f t="shared" si="12"/>
        <v>0.95930199795081972</v>
      </c>
    </row>
    <row r="288" spans="1:7">
      <c r="A288" s="20" t="s">
        <v>55</v>
      </c>
      <c r="B288" s="33">
        <v>37855</v>
      </c>
      <c r="C288" s="35">
        <v>0.890625</v>
      </c>
      <c r="D288" s="67">
        <f t="shared" si="10"/>
        <v>23.3125</v>
      </c>
      <c r="E288" s="67">
        <v>-1498532</v>
      </c>
      <c r="F288" s="67">
        <f t="shared" si="11"/>
        <v>17.344120370370369</v>
      </c>
      <c r="G288" s="34">
        <f t="shared" si="12"/>
        <v>0.95961321721311477</v>
      </c>
    </row>
    <row r="289" spans="1:7">
      <c r="A289" s="20" t="s">
        <v>55</v>
      </c>
      <c r="B289" s="33">
        <v>37901</v>
      </c>
      <c r="C289" s="35">
        <v>0.546875</v>
      </c>
      <c r="D289" s="67">
        <f t="shared" si="10"/>
        <v>23.4375</v>
      </c>
      <c r="E289" s="67">
        <v>-1499012</v>
      </c>
      <c r="F289" s="67">
        <f t="shared" si="11"/>
        <v>17.349675925925926</v>
      </c>
      <c r="G289" s="34">
        <f t="shared" si="12"/>
        <v>0.95992059426229515</v>
      </c>
    </row>
    <row r="290" spans="1:7">
      <c r="A290" s="20" t="s">
        <v>55</v>
      </c>
      <c r="B290" s="33">
        <v>37947</v>
      </c>
      <c r="C290" s="35">
        <v>0.203125</v>
      </c>
      <c r="D290" s="67">
        <f t="shared" si="10"/>
        <v>23.5625</v>
      </c>
      <c r="E290" s="67">
        <v>-1499485</v>
      </c>
      <c r="F290" s="67">
        <f t="shared" si="11"/>
        <v>17.355150462962964</v>
      </c>
      <c r="G290" s="34">
        <f t="shared" si="12"/>
        <v>0.96022348872950836</v>
      </c>
    </row>
    <row r="291" spans="1:7">
      <c r="A291" s="20" t="s">
        <v>55</v>
      </c>
      <c r="B291" s="33">
        <v>37992</v>
      </c>
      <c r="C291" s="35">
        <v>0.859375</v>
      </c>
      <c r="D291" s="67">
        <f t="shared" si="10"/>
        <v>23.6875</v>
      </c>
      <c r="E291" s="67">
        <v>-1499952</v>
      </c>
      <c r="F291" s="67">
        <f t="shared" si="11"/>
        <v>17.360555555555557</v>
      </c>
      <c r="G291" s="34">
        <f t="shared" si="12"/>
        <v>0.96052254098360668</v>
      </c>
    </row>
    <row r="292" spans="1:7">
      <c r="A292" s="20" t="s">
        <v>55</v>
      </c>
      <c r="B292" s="33">
        <v>38038</v>
      </c>
      <c r="C292" s="35">
        <v>0.515625</v>
      </c>
      <c r="D292" s="67">
        <f t="shared" si="10"/>
        <v>23.8125</v>
      </c>
      <c r="E292" s="67">
        <v>-1500414</v>
      </c>
      <c r="F292" s="67">
        <f t="shared" si="11"/>
        <v>17.365902777777777</v>
      </c>
      <c r="G292" s="34">
        <f t="shared" si="12"/>
        <v>0.96081839139344261</v>
      </c>
    </row>
    <row r="293" spans="1:7">
      <c r="A293" s="20" t="s">
        <v>55</v>
      </c>
      <c r="B293" s="33">
        <v>38084</v>
      </c>
      <c r="C293" s="35">
        <v>0.171875</v>
      </c>
      <c r="D293" s="67">
        <f t="shared" si="10"/>
        <v>23.9375</v>
      </c>
      <c r="E293" s="67">
        <v>-1500870</v>
      </c>
      <c r="F293" s="67">
        <f t="shared" si="11"/>
        <v>17.371180555555554</v>
      </c>
      <c r="G293" s="34">
        <f t="shared" si="12"/>
        <v>0.96111039959016398</v>
      </c>
    </row>
    <row r="294" spans="1:7">
      <c r="A294" s="20" t="s">
        <v>55</v>
      </c>
      <c r="B294" s="33">
        <v>38129</v>
      </c>
      <c r="C294" s="35">
        <v>0.828125</v>
      </c>
      <c r="D294" s="67">
        <f t="shared" ref="D294:D301" si="13">((B294+C294)-$D$100)/365.25</f>
        <v>24.0625</v>
      </c>
      <c r="E294" s="67">
        <v>-1501320</v>
      </c>
      <c r="F294" s="67">
        <f t="shared" ref="F294:F301" si="14">-E294/86400</f>
        <v>17.37638888888889</v>
      </c>
      <c r="G294" s="34">
        <f t="shared" ref="G294:G301" si="15">F294/$C$53</f>
        <v>0.96139856557377068</v>
      </c>
    </row>
    <row r="295" spans="1:7">
      <c r="A295" s="20" t="s">
        <v>55</v>
      </c>
      <c r="B295" s="33">
        <v>38175</v>
      </c>
      <c r="C295" s="35">
        <v>0.484375</v>
      </c>
      <c r="D295" s="67">
        <f t="shared" si="13"/>
        <v>24.1875</v>
      </c>
      <c r="E295" s="67">
        <v>-1501764</v>
      </c>
      <c r="F295" s="67">
        <f t="shared" si="14"/>
        <v>17.381527777777777</v>
      </c>
      <c r="G295" s="34">
        <f t="shared" si="15"/>
        <v>0.96168288934426227</v>
      </c>
    </row>
    <row r="296" spans="1:7">
      <c r="A296" s="20" t="s">
        <v>55</v>
      </c>
      <c r="B296" s="33">
        <v>38221</v>
      </c>
      <c r="C296" s="35">
        <v>0.140625</v>
      </c>
      <c r="D296" s="67">
        <f t="shared" si="13"/>
        <v>24.3125</v>
      </c>
      <c r="E296" s="67">
        <v>-1502203</v>
      </c>
      <c r="F296" s="67">
        <f t="shared" si="14"/>
        <v>17.386608796296297</v>
      </c>
      <c r="G296" s="34">
        <f t="shared" si="15"/>
        <v>0.96196401127049191</v>
      </c>
    </row>
    <row r="297" spans="1:7">
      <c r="A297" s="20" t="s">
        <v>55</v>
      </c>
      <c r="B297" s="33">
        <v>38266</v>
      </c>
      <c r="C297" s="35">
        <v>0.796875</v>
      </c>
      <c r="D297" s="67">
        <f t="shared" si="13"/>
        <v>24.4375</v>
      </c>
      <c r="E297" s="67">
        <v>-1502637</v>
      </c>
      <c r="F297" s="67">
        <f t="shared" si="14"/>
        <v>17.391631944444445</v>
      </c>
      <c r="G297" s="34">
        <f t="shared" si="15"/>
        <v>0.96224193135245906</v>
      </c>
    </row>
    <row r="298" spans="1:7">
      <c r="A298" s="20" t="s">
        <v>55</v>
      </c>
      <c r="B298" s="33">
        <v>38312</v>
      </c>
      <c r="C298" s="35">
        <v>0.453125</v>
      </c>
      <c r="D298" s="67">
        <f t="shared" si="13"/>
        <v>24.5625</v>
      </c>
      <c r="E298" s="67">
        <v>-1503065</v>
      </c>
      <c r="F298" s="67">
        <f t="shared" si="14"/>
        <v>17.396585648148147</v>
      </c>
      <c r="G298" s="34">
        <f t="shared" si="15"/>
        <v>0.96251600922131142</v>
      </c>
    </row>
    <row r="299" spans="1:7">
      <c r="A299" s="20" t="s">
        <v>55</v>
      </c>
      <c r="B299" s="33">
        <v>38358</v>
      </c>
      <c r="C299" s="35">
        <v>0.109375</v>
      </c>
      <c r="D299" s="67">
        <f t="shared" si="13"/>
        <v>24.6875</v>
      </c>
      <c r="E299" s="67">
        <v>-1503488</v>
      </c>
      <c r="F299" s="67">
        <f t="shared" si="14"/>
        <v>17.401481481481483</v>
      </c>
      <c r="G299" s="34">
        <f t="shared" si="15"/>
        <v>0.96278688524590184</v>
      </c>
    </row>
    <row r="300" spans="1:7">
      <c r="A300" s="20" t="s">
        <v>55</v>
      </c>
      <c r="B300" s="33">
        <v>38403</v>
      </c>
      <c r="C300" s="35">
        <v>0.765625</v>
      </c>
      <c r="D300" s="67">
        <f t="shared" si="13"/>
        <v>24.8125</v>
      </c>
      <c r="E300" s="67">
        <v>-1503906</v>
      </c>
      <c r="F300" s="67">
        <f t="shared" si="14"/>
        <v>17.406319444444446</v>
      </c>
      <c r="G300" s="34">
        <f t="shared" si="15"/>
        <v>0.96305455942622964</v>
      </c>
    </row>
    <row r="301" spans="1:7">
      <c r="A301" s="20" t="s">
        <v>55</v>
      </c>
      <c r="B301" s="33">
        <v>38449</v>
      </c>
      <c r="C301" s="35">
        <v>0.421875</v>
      </c>
      <c r="D301" s="67">
        <f t="shared" si="13"/>
        <v>24.9375</v>
      </c>
      <c r="E301" s="67">
        <v>-1504319</v>
      </c>
      <c r="F301" s="67">
        <f t="shared" si="14"/>
        <v>17.411099537037035</v>
      </c>
      <c r="G301" s="34">
        <f t="shared" si="15"/>
        <v>0.96331903176229505</v>
      </c>
    </row>
  </sheetData>
  <mergeCells count="5">
    <mergeCell ref="L2:L5"/>
    <mergeCell ref="M2:T2"/>
    <mergeCell ref="Q3:Q5"/>
    <mergeCell ref="L1:T1"/>
    <mergeCell ref="A31:E31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T301"/>
  <sheetViews>
    <sheetView workbookViewId="0"/>
  </sheetViews>
  <sheetFormatPr defaultRowHeight="15"/>
  <cols>
    <col min="1" max="1" width="11.85546875" bestFit="1" customWidth="1"/>
    <col min="2" max="2" width="10.7109375" bestFit="1" customWidth="1"/>
    <col min="3" max="3" width="10" bestFit="1" customWidth="1"/>
    <col min="4" max="4" width="9.7109375" bestFit="1" customWidth="1"/>
    <col min="5" max="5" width="12.7109375" bestFit="1" customWidth="1"/>
  </cols>
  <sheetData>
    <row r="1" spans="1:20">
      <c r="A1" s="2">
        <v>22840</v>
      </c>
      <c r="L1" s="65" t="s">
        <v>105</v>
      </c>
      <c r="M1" s="65"/>
      <c r="N1" s="65"/>
      <c r="O1" s="65"/>
      <c r="P1" s="65"/>
      <c r="Q1" s="65"/>
      <c r="R1" s="65"/>
      <c r="S1" s="65"/>
      <c r="T1" s="65"/>
    </row>
    <row r="2" spans="1:20" ht="15" customHeight="1">
      <c r="L2" s="59" t="s">
        <v>9</v>
      </c>
      <c r="M2" s="62" t="s">
        <v>10</v>
      </c>
      <c r="N2" s="63"/>
      <c r="O2" s="63"/>
      <c r="P2" s="63"/>
      <c r="Q2" s="63"/>
      <c r="R2" s="63"/>
      <c r="S2" s="63"/>
      <c r="T2" s="64"/>
    </row>
    <row r="3" spans="1:20" ht="30">
      <c r="L3" s="60"/>
      <c r="M3" s="50" t="s">
        <v>11</v>
      </c>
      <c r="N3" s="50" t="s">
        <v>12</v>
      </c>
      <c r="O3" s="50" t="s">
        <v>13</v>
      </c>
      <c r="P3" s="50" t="s">
        <v>14</v>
      </c>
      <c r="Q3" s="59" t="s">
        <v>15</v>
      </c>
      <c r="R3" s="50" t="s">
        <v>16</v>
      </c>
      <c r="S3" s="50" t="s">
        <v>17</v>
      </c>
      <c r="T3" s="50" t="s">
        <v>18</v>
      </c>
    </row>
    <row r="4" spans="1:20">
      <c r="L4" s="60"/>
      <c r="M4" s="51" t="s">
        <v>19</v>
      </c>
      <c r="N4" s="51" t="s">
        <v>20</v>
      </c>
      <c r="O4" s="51" t="s">
        <v>20</v>
      </c>
      <c r="P4" s="51" t="s">
        <v>20</v>
      </c>
      <c r="Q4" s="60"/>
      <c r="R4" s="51" t="s">
        <v>21</v>
      </c>
      <c r="S4" s="51" t="s">
        <v>22</v>
      </c>
      <c r="T4" s="51" t="s">
        <v>21</v>
      </c>
    </row>
    <row r="5" spans="1:20">
      <c r="L5" s="61"/>
      <c r="M5" s="52" t="s">
        <v>20</v>
      </c>
      <c r="N5" s="52"/>
      <c r="O5" s="52"/>
      <c r="P5" s="52"/>
      <c r="Q5" s="61"/>
      <c r="R5" s="52"/>
      <c r="S5" s="52" t="s">
        <v>23</v>
      </c>
      <c r="T5" s="52"/>
    </row>
    <row r="6" spans="1:20">
      <c r="L6" s="22" t="s">
        <v>24</v>
      </c>
      <c r="M6" s="21">
        <v>-55767</v>
      </c>
      <c r="N6" s="21">
        <v>-61559</v>
      </c>
      <c r="O6" s="21">
        <v>-46703</v>
      </c>
      <c r="P6" s="21">
        <v>-9064</v>
      </c>
      <c r="Q6" s="21">
        <v>-18948</v>
      </c>
      <c r="R6" s="21">
        <v>74.400000000000006</v>
      </c>
      <c r="S6" s="21">
        <v>35.32</v>
      </c>
      <c r="T6" s="21">
        <v>0</v>
      </c>
    </row>
    <row r="7" spans="1:20">
      <c r="L7" s="22" t="s">
        <v>25</v>
      </c>
      <c r="M7" s="21">
        <v>-64304</v>
      </c>
      <c r="N7" s="21">
        <v>-69372</v>
      </c>
      <c r="O7" s="21">
        <v>-53596</v>
      </c>
      <c r="P7" s="21">
        <v>-10708</v>
      </c>
      <c r="Q7" s="21">
        <v>-23328</v>
      </c>
      <c r="R7" s="21">
        <v>66.900000000000006</v>
      </c>
      <c r="S7" s="21">
        <v>33.08</v>
      </c>
      <c r="T7" s="21">
        <v>0</v>
      </c>
    </row>
    <row r="8" spans="1:20">
      <c r="L8" s="22" t="s">
        <v>26</v>
      </c>
      <c r="M8" s="21">
        <v>-316299</v>
      </c>
      <c r="N8" s="21">
        <v>-370551</v>
      </c>
      <c r="O8" s="21">
        <v>-268854</v>
      </c>
      <c r="P8" s="21">
        <v>-47444</v>
      </c>
      <c r="Q8" s="21">
        <v>-125576</v>
      </c>
      <c r="R8" s="21">
        <v>100</v>
      </c>
      <c r="S8" s="21">
        <v>30.23</v>
      </c>
      <c r="T8" s="21">
        <v>0</v>
      </c>
    </row>
    <row r="9" spans="1:20">
      <c r="L9" s="22" t="s">
        <v>27</v>
      </c>
      <c r="M9" s="21">
        <v>-144993</v>
      </c>
      <c r="N9" s="21">
        <v>-176362</v>
      </c>
      <c r="O9" s="21">
        <v>-123237</v>
      </c>
      <c r="P9" s="21">
        <v>-21756</v>
      </c>
      <c r="Q9" s="21">
        <v>-61930</v>
      </c>
      <c r="R9" s="21">
        <v>99.9</v>
      </c>
      <c r="S9" s="21">
        <v>28.09</v>
      </c>
      <c r="T9" s="21">
        <v>0</v>
      </c>
    </row>
    <row r="10" spans="1:20">
      <c r="L10" s="22" t="s">
        <v>28</v>
      </c>
      <c r="M10" s="21">
        <v>-9510</v>
      </c>
      <c r="N10" s="21">
        <v>-11808</v>
      </c>
      <c r="O10" s="21">
        <v>-8084</v>
      </c>
      <c r="P10" s="21">
        <v>-1426</v>
      </c>
      <c r="Q10" s="21">
        <v>-4338</v>
      </c>
      <c r="R10" s="21">
        <v>100</v>
      </c>
      <c r="S10" s="21">
        <v>26.3</v>
      </c>
      <c r="T10" s="21">
        <v>0</v>
      </c>
    </row>
    <row r="11" spans="1:20">
      <c r="L11" s="22" t="s">
        <v>29</v>
      </c>
      <c r="M11" s="21">
        <v>-279284</v>
      </c>
      <c r="N11" s="21">
        <v>-317296</v>
      </c>
      <c r="O11" s="21">
        <v>-237336</v>
      </c>
      <c r="P11" s="21">
        <v>-41947</v>
      </c>
      <c r="Q11" s="21">
        <v>-104354</v>
      </c>
      <c r="R11" s="21">
        <v>99.6</v>
      </c>
      <c r="S11" s="21">
        <v>32.119999999999997</v>
      </c>
      <c r="T11" s="21">
        <v>0</v>
      </c>
    </row>
    <row r="12" spans="1:20">
      <c r="L12" s="22" t="s">
        <v>30</v>
      </c>
      <c r="M12" s="21">
        <v>-236112</v>
      </c>
      <c r="N12" s="21">
        <v>-261800</v>
      </c>
      <c r="O12" s="21">
        <v>-200186</v>
      </c>
      <c r="P12" s="21">
        <v>-35926</v>
      </c>
      <c r="Q12" s="21">
        <v>-76622</v>
      </c>
      <c r="R12" s="21">
        <v>95.5</v>
      </c>
      <c r="S12" s="21">
        <v>36.979999999999997</v>
      </c>
      <c r="T12" s="21">
        <v>0</v>
      </c>
    </row>
    <row r="13" spans="1:20">
      <c r="L13" s="22" t="s">
        <v>31</v>
      </c>
      <c r="M13" s="21">
        <v>-107476</v>
      </c>
      <c r="N13" s="21">
        <v>-123822</v>
      </c>
      <c r="O13" s="21">
        <v>-91283</v>
      </c>
      <c r="P13" s="21">
        <v>-16193</v>
      </c>
      <c r="Q13" s="21">
        <v>-39337</v>
      </c>
      <c r="R13" s="21">
        <v>98.6</v>
      </c>
      <c r="S13" s="21">
        <v>32.79</v>
      </c>
      <c r="T13" s="21">
        <v>0</v>
      </c>
    </row>
    <row r="14" spans="1:20">
      <c r="L14" s="22" t="s">
        <v>32</v>
      </c>
      <c r="M14" s="21">
        <v>-79273</v>
      </c>
      <c r="N14" s="21">
        <v>-85996</v>
      </c>
      <c r="O14" s="21">
        <v>-67051</v>
      </c>
      <c r="P14" s="21">
        <v>-12222</v>
      </c>
      <c r="Q14" s="21">
        <v>-24766</v>
      </c>
      <c r="R14" s="21">
        <v>91.5</v>
      </c>
      <c r="S14" s="21">
        <v>38.409999999999997</v>
      </c>
      <c r="T14" s="21">
        <v>0</v>
      </c>
    </row>
    <row r="15" spans="1:20">
      <c r="L15" s="22" t="s">
        <v>33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</row>
    <row r="16" spans="1:20">
      <c r="L16" s="8" t="s">
        <v>34</v>
      </c>
      <c r="Q16">
        <f>SUM(Q6:Q15)</f>
        <v>-479199</v>
      </c>
    </row>
    <row r="27" spans="1:9">
      <c r="A27" s="3" t="s">
        <v>0</v>
      </c>
      <c r="B27" s="3"/>
      <c r="C27" s="3" t="s">
        <v>1</v>
      </c>
      <c r="D27" s="3"/>
      <c r="E27" s="1" t="s">
        <v>2</v>
      </c>
      <c r="F27" s="1"/>
      <c r="G27" s="1"/>
      <c r="H27" s="1"/>
      <c r="I27" s="1"/>
    </row>
    <row r="28" spans="1:9">
      <c r="A28" s="4">
        <f>-Q16</f>
        <v>479199</v>
      </c>
      <c r="B28" s="4" t="s">
        <v>3</v>
      </c>
      <c r="C28" s="9">
        <v>130749488</v>
      </c>
      <c r="D28" s="1" t="s">
        <v>4</v>
      </c>
      <c r="E28" s="12">
        <f>C29/A28</f>
        <v>2.2878351237841086</v>
      </c>
      <c r="F28" s="1"/>
      <c r="G28" s="1"/>
      <c r="H28" s="1"/>
      <c r="I28" s="1"/>
    </row>
    <row r="29" spans="1:9">
      <c r="A29" s="1"/>
      <c r="B29" s="1"/>
      <c r="C29" s="10">
        <f>(C28*0.00002295675)*365.25</f>
        <v>1096328.303482221</v>
      </c>
      <c r="D29" s="1" t="s">
        <v>5</v>
      </c>
      <c r="E29" s="1"/>
      <c r="F29" s="1"/>
      <c r="G29" s="1"/>
      <c r="H29" s="1"/>
      <c r="I29" s="1"/>
    </row>
    <row r="30" spans="1:9" s="20" customFormat="1">
      <c r="A30" s="1"/>
      <c r="B30" s="1"/>
      <c r="C30" s="10"/>
      <c r="D30" s="1"/>
      <c r="E30" s="1"/>
      <c r="F30" s="1"/>
      <c r="G30" s="1"/>
      <c r="H30" s="1"/>
      <c r="I30" s="1"/>
    </row>
    <row r="31" spans="1:9">
      <c r="A31" s="66" t="s">
        <v>106</v>
      </c>
      <c r="B31" s="66"/>
      <c r="C31" s="66"/>
      <c r="D31" s="66"/>
      <c r="E31" s="66"/>
      <c r="F31" s="1"/>
      <c r="G31" s="5"/>
      <c r="H31" s="3"/>
      <c r="I31" s="3"/>
    </row>
    <row r="32" spans="1:9" s="16" customFormat="1" ht="25.5">
      <c r="A32" s="15" t="s">
        <v>6</v>
      </c>
      <c r="B32" s="15" t="s">
        <v>7</v>
      </c>
      <c r="C32" s="15" t="s">
        <v>8</v>
      </c>
      <c r="D32" s="15" t="s">
        <v>5</v>
      </c>
      <c r="E32" s="15" t="s">
        <v>90</v>
      </c>
      <c r="F32" s="15"/>
      <c r="G32" s="15"/>
      <c r="H32" s="15"/>
      <c r="I32" s="15"/>
    </row>
    <row r="33" spans="1:9">
      <c r="A33" s="20" t="s">
        <v>35</v>
      </c>
      <c r="B33" s="20">
        <v>-57511.13</v>
      </c>
      <c r="C33" s="12">
        <f>-B33/86400</f>
        <v>0.66563807870370373</v>
      </c>
      <c r="D33" s="10">
        <f>-(B33*0.00002295675)*365.25</f>
        <v>482.22811843244438</v>
      </c>
      <c r="E33" s="17">
        <f t="shared" ref="E33:E52" si="0">$A$28/C33</f>
        <v>719909.23496025894</v>
      </c>
      <c r="F33" s="6"/>
      <c r="G33" s="7"/>
      <c r="H33" s="7"/>
      <c r="I33" s="7"/>
    </row>
    <row r="34" spans="1:9">
      <c r="A34" s="20" t="s">
        <v>36</v>
      </c>
      <c r="B34" s="20">
        <v>-2885.9270000000001</v>
      </c>
      <c r="C34" s="12">
        <f t="shared" ref="C34:C86" si="1">-B34/86400</f>
        <v>3.3401932870370375E-2</v>
      </c>
      <c r="D34" s="10">
        <f t="shared" ref="D34:D86" si="2">-(B34*0.00002295675)*365.25</f>
        <v>24.198362076060565</v>
      </c>
      <c r="E34" s="17">
        <f t="shared" si="0"/>
        <v>14346445.215003705</v>
      </c>
      <c r="F34" s="6"/>
      <c r="G34" s="7"/>
      <c r="H34" s="7"/>
      <c r="I34" s="7"/>
    </row>
    <row r="35" spans="1:9">
      <c r="A35" s="20" t="s">
        <v>37</v>
      </c>
      <c r="B35" s="20">
        <v>-7367.4570000000003</v>
      </c>
      <c r="C35" s="12">
        <f t="shared" si="1"/>
        <v>8.5271493055555564E-2</v>
      </c>
      <c r="D35" s="10">
        <f t="shared" si="2"/>
        <v>61.77578021405494</v>
      </c>
      <c r="E35" s="17">
        <f t="shared" si="0"/>
        <v>5619685.8156077461</v>
      </c>
      <c r="F35" s="6"/>
      <c r="G35" s="7"/>
      <c r="H35" s="7"/>
      <c r="I35" s="7"/>
    </row>
    <row r="36" spans="1:9">
      <c r="A36" s="20" t="s">
        <v>38</v>
      </c>
      <c r="B36" s="20">
        <v>-7088.12</v>
      </c>
      <c r="C36" s="12">
        <f t="shared" si="1"/>
        <v>8.2038425925925931E-2</v>
      </c>
      <c r="D36" s="10">
        <f t="shared" si="2"/>
        <v>59.433552615352497</v>
      </c>
      <c r="E36" s="17">
        <f t="shared" si="0"/>
        <v>5841153.0278832745</v>
      </c>
      <c r="F36" s="6"/>
      <c r="G36" s="7"/>
      <c r="H36" s="7"/>
      <c r="I36" s="7"/>
    </row>
    <row r="37" spans="1:9">
      <c r="A37" s="20" t="s">
        <v>39</v>
      </c>
      <c r="B37" s="20">
        <v>-1337.25</v>
      </c>
      <c r="C37" s="12">
        <f t="shared" si="1"/>
        <v>1.5477430555555555E-2</v>
      </c>
      <c r="D37" s="10">
        <f t="shared" si="2"/>
        <v>11.212778315671875</v>
      </c>
      <c r="E37" s="17">
        <f t="shared" si="0"/>
        <v>30961146.8311834</v>
      </c>
      <c r="F37" s="6"/>
      <c r="G37" s="7"/>
      <c r="H37" s="7"/>
      <c r="I37" s="7"/>
    </row>
    <row r="38" spans="1:9">
      <c r="A38" s="20" t="s">
        <v>40</v>
      </c>
      <c r="B38" s="20">
        <v>-29411.5</v>
      </c>
      <c r="C38" s="12">
        <f t="shared" si="1"/>
        <v>0.34041087962962963</v>
      </c>
      <c r="D38" s="10">
        <f t="shared" si="2"/>
        <v>246.61404332128126</v>
      </c>
      <c r="E38" s="17">
        <f t="shared" si="0"/>
        <v>1407707.651768866</v>
      </c>
      <c r="F38" s="1"/>
      <c r="G38" s="1"/>
      <c r="H38" s="1"/>
      <c r="I38" s="1"/>
    </row>
    <row r="39" spans="1:9">
      <c r="A39" s="20" t="s">
        <v>41</v>
      </c>
      <c r="B39" s="20">
        <v>-131.97909999999999</v>
      </c>
      <c r="C39" s="19">
        <f t="shared" si="1"/>
        <v>1.5275358796296296E-3</v>
      </c>
      <c r="D39" s="10">
        <f t="shared" si="2"/>
        <v>1.106638542233606</v>
      </c>
      <c r="E39" s="17">
        <f t="shared" si="0"/>
        <v>313707197.57901061</v>
      </c>
      <c r="F39" s="1"/>
      <c r="G39" s="1"/>
      <c r="H39" s="1"/>
      <c r="I39" s="1"/>
    </row>
    <row r="40" spans="1:9">
      <c r="A40" s="20" t="s">
        <v>42</v>
      </c>
      <c r="B40" s="20">
        <v>-45387.7</v>
      </c>
      <c r="C40" s="12">
        <f t="shared" si="1"/>
        <v>0.52532060185185181</v>
      </c>
      <c r="D40" s="10">
        <f t="shared" si="2"/>
        <v>380.57372844136876</v>
      </c>
      <c r="E40" s="17">
        <f t="shared" si="0"/>
        <v>912202.94485069753</v>
      </c>
      <c r="F40" s="1"/>
      <c r="G40" s="1"/>
      <c r="H40" s="1"/>
      <c r="I40" s="1"/>
    </row>
    <row r="41" spans="1:9">
      <c r="A41" s="20" t="s">
        <v>43</v>
      </c>
      <c r="B41" s="20">
        <v>-108627.9</v>
      </c>
      <c r="C41" s="12">
        <f t="shared" si="1"/>
        <v>1.2572673611111111</v>
      </c>
      <c r="D41" s="10">
        <f t="shared" si="2"/>
        <v>910.83982919945618</v>
      </c>
      <c r="E41" s="17">
        <f t="shared" si="0"/>
        <v>381143.27534638892</v>
      </c>
      <c r="F41" s="1"/>
      <c r="G41" s="1"/>
      <c r="H41" s="1"/>
      <c r="I41" s="1"/>
    </row>
    <row r="42" spans="1:9">
      <c r="A42" s="20" t="s">
        <v>44</v>
      </c>
      <c r="B42" s="20">
        <v>-13449.46</v>
      </c>
      <c r="C42" s="12">
        <f t="shared" si="1"/>
        <v>0.15566504629629629</v>
      </c>
      <c r="D42" s="10">
        <f t="shared" si="2"/>
        <v>112.77308913478875</v>
      </c>
      <c r="E42" s="17">
        <f t="shared" si="0"/>
        <v>3078398.210783184</v>
      </c>
      <c r="F42" s="1"/>
      <c r="G42" s="1"/>
      <c r="H42" s="1"/>
      <c r="I42" s="1"/>
    </row>
    <row r="43" spans="1:9">
      <c r="A43" s="20" t="s">
        <v>45</v>
      </c>
      <c r="B43" s="20">
        <v>-20121.82</v>
      </c>
      <c r="C43" s="12">
        <f t="shared" si="1"/>
        <v>0.23289143518518518</v>
      </c>
      <c r="D43" s="10">
        <f t="shared" si="2"/>
        <v>168.72051371684626</v>
      </c>
      <c r="E43" s="17">
        <f t="shared" si="0"/>
        <v>2057606.7969994762</v>
      </c>
      <c r="F43" s="1"/>
      <c r="G43" s="1"/>
      <c r="H43" s="1"/>
      <c r="I43" s="1"/>
    </row>
    <row r="44" spans="1:9">
      <c r="A44" s="20" t="s">
        <v>46</v>
      </c>
      <c r="B44" s="20">
        <v>-3725474</v>
      </c>
      <c r="C44" s="12">
        <f t="shared" si="1"/>
        <v>43.118912037037035</v>
      </c>
      <c r="D44" s="10">
        <f t="shared" si="2"/>
        <v>31237.924159879873</v>
      </c>
      <c r="E44" s="17">
        <f t="shared" si="0"/>
        <v>11113.429754173563</v>
      </c>
      <c r="F44" s="1"/>
      <c r="G44" s="1"/>
      <c r="H44" s="1"/>
      <c r="I44" s="1"/>
    </row>
    <row r="45" spans="1:9">
      <c r="A45" s="20" t="s">
        <v>47</v>
      </c>
      <c r="B45" s="20">
        <v>-12640.49</v>
      </c>
      <c r="C45" s="12">
        <f t="shared" si="1"/>
        <v>0.14630196759259259</v>
      </c>
      <c r="D45" s="10">
        <f t="shared" si="2"/>
        <v>105.98991375693937</v>
      </c>
      <c r="E45" s="17">
        <f t="shared" si="0"/>
        <v>3275410.4943716582</v>
      </c>
    </row>
    <row r="46" spans="1:9">
      <c r="A46" s="20" t="s">
        <v>48</v>
      </c>
      <c r="B46" s="20">
        <v>-5620.9939999999997</v>
      </c>
      <c r="C46" s="12">
        <f t="shared" si="1"/>
        <v>6.5057800925925918E-2</v>
      </c>
      <c r="D46" s="10">
        <f t="shared" si="2"/>
        <v>47.131770151969874</v>
      </c>
      <c r="E46" s="17">
        <f t="shared" si="0"/>
        <v>7365742.3580242218</v>
      </c>
    </row>
    <row r="47" spans="1:9">
      <c r="A47" s="20" t="s">
        <v>49</v>
      </c>
      <c r="B47" s="20">
        <v>-86528.98</v>
      </c>
      <c r="C47" s="12">
        <f t="shared" si="1"/>
        <v>1.0014928240740739</v>
      </c>
      <c r="D47" s="10">
        <f t="shared" si="2"/>
        <v>725.54142502987872</v>
      </c>
      <c r="E47" s="17">
        <f t="shared" si="0"/>
        <v>478484.70651104412</v>
      </c>
    </row>
    <row r="48" spans="1:9">
      <c r="A48" s="20" t="s">
        <v>50</v>
      </c>
      <c r="B48" s="20">
        <v>-565859.69999999995</v>
      </c>
      <c r="C48" s="12">
        <f t="shared" si="1"/>
        <v>6.5493020833333331</v>
      </c>
      <c r="D48" s="10">
        <f t="shared" si="2"/>
        <v>4744.7069537278685</v>
      </c>
      <c r="E48" s="17">
        <f t="shared" si="0"/>
        <v>73167.948874959649</v>
      </c>
    </row>
    <row r="49" spans="1:5">
      <c r="A49" s="20" t="s">
        <v>51</v>
      </c>
      <c r="B49" s="20">
        <v>-6766.0439999999999</v>
      </c>
      <c r="C49" s="12">
        <f t="shared" si="1"/>
        <v>7.831069444444444E-2</v>
      </c>
      <c r="D49" s="10">
        <f t="shared" si="2"/>
        <v>56.732960513054245</v>
      </c>
      <c r="E49" s="17">
        <f t="shared" si="0"/>
        <v>6119202.5354845468</v>
      </c>
    </row>
    <row r="50" spans="1:5">
      <c r="A50" s="20" t="s">
        <v>52</v>
      </c>
      <c r="B50" s="20">
        <v>-59022.01</v>
      </c>
      <c r="C50" s="12">
        <f t="shared" si="1"/>
        <v>0.68312511574074075</v>
      </c>
      <c r="D50" s="10">
        <f t="shared" si="2"/>
        <v>494.8967761266544</v>
      </c>
      <c r="E50" s="17">
        <f t="shared" si="0"/>
        <v>701480.57648324745</v>
      </c>
    </row>
    <row r="51" spans="1:5">
      <c r="A51" s="20" t="s">
        <v>53</v>
      </c>
      <c r="B51" s="20">
        <v>-1070000</v>
      </c>
      <c r="C51" s="12">
        <f t="shared" si="1"/>
        <v>12.38425925925926</v>
      </c>
      <c r="D51" s="10">
        <f t="shared" si="2"/>
        <v>8971.8996431249998</v>
      </c>
      <c r="E51" s="17">
        <f t="shared" si="0"/>
        <v>38694.199626168222</v>
      </c>
    </row>
    <row r="52" spans="1:5">
      <c r="A52" s="20" t="s">
        <v>54</v>
      </c>
      <c r="B52" s="20">
        <v>-86451.95</v>
      </c>
      <c r="C52" s="12">
        <f t="shared" si="1"/>
        <v>1.0006012731481482</v>
      </c>
      <c r="D52" s="10">
        <f t="shared" si="2"/>
        <v>724.89553210510314</v>
      </c>
      <c r="E52" s="17">
        <f t="shared" si="0"/>
        <v>478911.04364910215</v>
      </c>
    </row>
    <row r="53" spans="1:5">
      <c r="A53" s="20" t="s">
        <v>55</v>
      </c>
      <c r="B53" s="20">
        <v>-1479810</v>
      </c>
      <c r="C53" s="13">
        <f t="shared" si="1"/>
        <v>17.127430555555556</v>
      </c>
      <c r="D53" s="14">
        <f t="shared" si="2"/>
        <v>12408.137206441874</v>
      </c>
      <c r="E53" s="14">
        <f>$A$28/C53</f>
        <v>27978.452368885195</v>
      </c>
    </row>
    <row r="54" spans="1:5">
      <c r="A54" s="20" t="s">
        <v>56</v>
      </c>
      <c r="B54" s="20">
        <v>-944680.8</v>
      </c>
      <c r="C54" s="12">
        <f t="shared" si="1"/>
        <v>10.933805555555557</v>
      </c>
      <c r="D54" s="10">
        <f t="shared" si="2"/>
        <v>7921.1040489598508</v>
      </c>
      <c r="E54" s="18">
        <f t="shared" ref="E54:E86" si="3">$A$28/C54</f>
        <v>43827.283882555879</v>
      </c>
    </row>
    <row r="55" spans="1:5">
      <c r="A55" s="20" t="s">
        <v>57</v>
      </c>
      <c r="B55" s="20">
        <v>-3779678</v>
      </c>
      <c r="C55" s="12">
        <f t="shared" si="1"/>
        <v>43.746273148148148</v>
      </c>
      <c r="D55" s="10">
        <f t="shared" si="2"/>
        <v>31692.422148904127</v>
      </c>
      <c r="E55" s="18">
        <f t="shared" si="3"/>
        <v>10954.053123043816</v>
      </c>
    </row>
    <row r="56" spans="1:5">
      <c r="A56" s="20" t="s">
        <v>58</v>
      </c>
      <c r="B56" s="20">
        <v>-155.1276</v>
      </c>
      <c r="C56" s="19">
        <f t="shared" si="1"/>
        <v>1.7954583333333334E-3</v>
      </c>
      <c r="D56" s="10">
        <f t="shared" si="2"/>
        <v>1.3007376253073251</v>
      </c>
      <c r="E56" s="18">
        <f t="shared" si="3"/>
        <v>266895082.49982595</v>
      </c>
    </row>
    <row r="57" spans="1:5">
      <c r="A57" s="20" t="s">
        <v>59</v>
      </c>
      <c r="B57" s="20">
        <v>-3227.2489999999998</v>
      </c>
      <c r="C57" s="12">
        <f t="shared" si="1"/>
        <v>3.7352418981481478E-2</v>
      </c>
      <c r="D57" s="10">
        <f t="shared" si="2"/>
        <v>27.060330982593939</v>
      </c>
      <c r="E57" s="18">
        <f t="shared" si="3"/>
        <v>12829128.957821352</v>
      </c>
    </row>
    <row r="58" spans="1:5">
      <c r="A58" s="20" t="s">
        <v>60</v>
      </c>
      <c r="B58" s="20">
        <v>-1560037</v>
      </c>
      <c r="C58" s="12">
        <f t="shared" si="1"/>
        <v>18.055983796296296</v>
      </c>
      <c r="D58" s="10">
        <f t="shared" si="2"/>
        <v>13080.836825758686</v>
      </c>
      <c r="E58" s="18">
        <f t="shared" si="3"/>
        <v>26539.622842278743</v>
      </c>
    </row>
    <row r="59" spans="1:5">
      <c r="A59" s="20" t="s">
        <v>61</v>
      </c>
      <c r="B59" s="20">
        <v>-12702.53</v>
      </c>
      <c r="C59" s="12">
        <f t="shared" si="1"/>
        <v>0.14702002314814816</v>
      </c>
      <c r="D59" s="10">
        <f t="shared" si="2"/>
        <v>106.51011623718188</v>
      </c>
      <c r="E59" s="18">
        <f t="shared" si="3"/>
        <v>3259413.1720216363</v>
      </c>
    </row>
    <row r="60" spans="1:5">
      <c r="A60" s="20" t="s">
        <v>62</v>
      </c>
      <c r="B60" s="20">
        <v>-5284024</v>
      </c>
      <c r="C60" s="12">
        <f t="shared" si="1"/>
        <v>61.157685185185187</v>
      </c>
      <c r="D60" s="10">
        <f t="shared" si="2"/>
        <v>44306.292560620503</v>
      </c>
      <c r="E60" s="18">
        <f t="shared" si="3"/>
        <v>7835.466606510493</v>
      </c>
    </row>
    <row r="61" spans="1:5">
      <c r="A61" s="20" t="s">
        <v>63</v>
      </c>
      <c r="B61" s="20">
        <v>-378304.9</v>
      </c>
      <c r="C61" s="12">
        <f t="shared" si="1"/>
        <v>4.3785289351851855</v>
      </c>
      <c r="D61" s="10">
        <f t="shared" si="2"/>
        <v>3172.0687825256441</v>
      </c>
      <c r="E61" s="18">
        <f t="shared" si="3"/>
        <v>109442.92183368494</v>
      </c>
    </row>
    <row r="62" spans="1:5">
      <c r="A62" s="20" t="s">
        <v>64</v>
      </c>
      <c r="B62" s="11">
        <v>-9680803</v>
      </c>
      <c r="C62" s="12">
        <f t="shared" si="1"/>
        <v>112.04633101851852</v>
      </c>
      <c r="D62" s="10">
        <f t="shared" si="2"/>
        <v>81173.077552208808</v>
      </c>
      <c r="E62" s="18">
        <f t="shared" si="3"/>
        <v>4276.7933197277125</v>
      </c>
    </row>
    <row r="63" spans="1:5">
      <c r="A63" s="20" t="s">
        <v>65</v>
      </c>
      <c r="B63" s="20">
        <v>-141176.20000000001</v>
      </c>
      <c r="C63" s="12">
        <f t="shared" si="1"/>
        <v>1.6339837962962964</v>
      </c>
      <c r="D63" s="10">
        <f t="shared" si="2"/>
        <v>1183.7557928950876</v>
      </c>
      <c r="E63" s="18">
        <f t="shared" si="3"/>
        <v>293270.35010150436</v>
      </c>
    </row>
    <row r="64" spans="1:5">
      <c r="A64" s="20" t="s">
        <v>66</v>
      </c>
      <c r="B64" s="11">
        <v>-14269432</v>
      </c>
      <c r="C64" s="12">
        <f t="shared" si="1"/>
        <v>165.15546296296296</v>
      </c>
      <c r="D64" s="10">
        <f t="shared" si="2"/>
        <v>119648.51576485651</v>
      </c>
      <c r="E64" s="18">
        <f t="shared" si="3"/>
        <v>2901.5025685675505</v>
      </c>
    </row>
    <row r="65" spans="1:5">
      <c r="A65" s="20" t="s">
        <v>67</v>
      </c>
      <c r="B65" s="20">
        <v>-3082302</v>
      </c>
      <c r="C65" s="12">
        <f t="shared" si="1"/>
        <v>35.674791666666664</v>
      </c>
      <c r="D65" s="10">
        <f t="shared" si="2"/>
        <v>25844.957209162123</v>
      </c>
      <c r="E65" s="18">
        <f t="shared" si="3"/>
        <v>13432.426024445367</v>
      </c>
    </row>
    <row r="66" spans="1:5">
      <c r="A66" s="20" t="s">
        <v>68</v>
      </c>
      <c r="B66" s="20">
        <v>-32.646439999999998</v>
      </c>
      <c r="C66" s="19">
        <f t="shared" si="1"/>
        <v>3.7785231481481481E-4</v>
      </c>
      <c r="D66" s="10">
        <f t="shared" si="2"/>
        <v>0.27373886297691746</v>
      </c>
      <c r="E66" s="18">
        <f t="shared" si="3"/>
        <v>1268217716.8475337</v>
      </c>
    </row>
    <row r="67" spans="1:5">
      <c r="A67" s="20" t="s">
        <v>69</v>
      </c>
      <c r="B67" s="20">
        <v>-123.0986</v>
      </c>
      <c r="C67" s="19">
        <f t="shared" si="1"/>
        <v>1.4247523148148149E-3</v>
      </c>
      <c r="D67" s="10">
        <f t="shared" si="2"/>
        <v>1.0321759676721376</v>
      </c>
      <c r="E67" s="18">
        <f t="shared" si="3"/>
        <v>336338460.38866401</v>
      </c>
    </row>
    <row r="68" spans="1:5">
      <c r="A68" s="20" t="s">
        <v>70</v>
      </c>
      <c r="B68" s="20">
        <v>-2611054</v>
      </c>
      <c r="C68" s="12">
        <f t="shared" si="1"/>
        <v>30.220532407407408</v>
      </c>
      <c r="D68" s="10">
        <f t="shared" si="2"/>
        <v>21893.564907271124</v>
      </c>
      <c r="E68" s="18">
        <f t="shared" si="3"/>
        <v>15856.735862222689</v>
      </c>
    </row>
    <row r="69" spans="1:5">
      <c r="A69" s="20" t="s">
        <v>71</v>
      </c>
      <c r="B69" s="20">
        <v>-3912985</v>
      </c>
      <c r="C69" s="12">
        <f t="shared" si="1"/>
        <v>45.289178240740739</v>
      </c>
      <c r="D69" s="10">
        <f t="shared" si="2"/>
        <v>32810.195070143433</v>
      </c>
      <c r="E69" s="18">
        <f t="shared" si="3"/>
        <v>10580.872045254455</v>
      </c>
    </row>
    <row r="70" spans="1:5">
      <c r="A70" s="20" t="s">
        <v>72</v>
      </c>
      <c r="B70" s="20">
        <v>-6268.6030000000001</v>
      </c>
      <c r="C70" s="12">
        <f t="shared" si="1"/>
        <v>7.255327546296296E-2</v>
      </c>
      <c r="D70" s="10">
        <f t="shared" si="2"/>
        <v>52.561941138871319</v>
      </c>
      <c r="E70" s="18">
        <f t="shared" si="3"/>
        <v>6604787.9567425149</v>
      </c>
    </row>
    <row r="71" spans="1:5">
      <c r="A71" s="20" t="s">
        <v>73</v>
      </c>
      <c r="B71" s="20">
        <v>-1912.5139999999999</v>
      </c>
      <c r="C71" s="12">
        <f t="shared" si="1"/>
        <v>2.2135578703703702E-2</v>
      </c>
      <c r="D71" s="10">
        <f t="shared" si="2"/>
        <v>16.036339882309875</v>
      </c>
      <c r="E71" s="18">
        <f t="shared" si="3"/>
        <v>21648361.057749122</v>
      </c>
    </row>
    <row r="72" spans="1:5">
      <c r="A72" s="20" t="s">
        <v>74</v>
      </c>
      <c r="B72" s="20">
        <v>-12972.56</v>
      </c>
      <c r="C72" s="12">
        <f t="shared" si="1"/>
        <v>0.15014537037037037</v>
      </c>
      <c r="D72" s="10">
        <f t="shared" si="2"/>
        <v>108.77430507889501</v>
      </c>
      <c r="E72" s="18">
        <f t="shared" si="3"/>
        <v>3191566.9382141996</v>
      </c>
    </row>
    <row r="73" spans="1:5">
      <c r="A73" s="20" t="s">
        <v>75</v>
      </c>
      <c r="B73" s="20">
        <v>-92.065179999999998</v>
      </c>
      <c r="C73" s="19">
        <f t="shared" si="1"/>
        <v>1.065569212962963E-3</v>
      </c>
      <c r="D73" s="10">
        <f t="shared" si="2"/>
        <v>0.77196220148246619</v>
      </c>
      <c r="E73" s="18">
        <f t="shared" si="3"/>
        <v>449711754.21587187</v>
      </c>
    </row>
    <row r="74" spans="1:5">
      <c r="A74" s="20" t="s">
        <v>76</v>
      </c>
      <c r="B74" s="20">
        <v>-2258.7930000000001</v>
      </c>
      <c r="C74" s="12">
        <f t="shared" si="1"/>
        <v>2.6143437500000002E-2</v>
      </c>
      <c r="D74" s="10">
        <f t="shared" si="2"/>
        <v>18.939873000554439</v>
      </c>
      <c r="E74" s="18">
        <f t="shared" si="3"/>
        <v>18329609.486128211</v>
      </c>
    </row>
    <row r="75" spans="1:5">
      <c r="A75" s="20" t="s">
        <v>77</v>
      </c>
      <c r="B75" s="20">
        <v>-17339.7</v>
      </c>
      <c r="C75" s="12">
        <f t="shared" si="1"/>
        <v>0.20069097222222224</v>
      </c>
      <c r="D75" s="10">
        <f t="shared" si="2"/>
        <v>145.39256845036877</v>
      </c>
      <c r="E75" s="18">
        <f t="shared" si="3"/>
        <v>2387745.6703403173</v>
      </c>
    </row>
    <row r="76" spans="1:5">
      <c r="A76" s="20" t="s">
        <v>78</v>
      </c>
      <c r="B76" s="20">
        <v>-3836.3560000000002</v>
      </c>
      <c r="C76" s="12">
        <f t="shared" si="1"/>
        <v>4.4402268518518521E-2</v>
      </c>
      <c r="D76" s="10">
        <f t="shared" si="2"/>
        <v>32.167664511495751</v>
      </c>
      <c r="E76" s="18">
        <f t="shared" si="3"/>
        <v>10792218.866028074</v>
      </c>
    </row>
    <row r="77" spans="1:5">
      <c r="A77" s="20" t="s">
        <v>79</v>
      </c>
      <c r="B77" s="20">
        <v>-1528200</v>
      </c>
      <c r="C77" s="12">
        <f t="shared" si="1"/>
        <v>17.6875</v>
      </c>
      <c r="D77" s="10">
        <f t="shared" si="2"/>
        <v>12813.885079087499</v>
      </c>
      <c r="E77" s="18">
        <f t="shared" si="3"/>
        <v>27092.522968197878</v>
      </c>
    </row>
    <row r="78" spans="1:5">
      <c r="A78" s="20" t="s">
        <v>80</v>
      </c>
      <c r="B78" s="20">
        <v>-45799.95</v>
      </c>
      <c r="C78" s="12">
        <f t="shared" si="1"/>
        <v>0.53009201388888882</v>
      </c>
      <c r="D78" s="10">
        <f t="shared" si="2"/>
        <v>384.0304252898531</v>
      </c>
      <c r="E78" s="18">
        <f t="shared" si="3"/>
        <v>903992.11352850834</v>
      </c>
    </row>
    <row r="79" spans="1:5">
      <c r="A79" s="20" t="s">
        <v>81</v>
      </c>
      <c r="B79" s="20">
        <v>-78418.559999999998</v>
      </c>
      <c r="C79" s="12">
        <f t="shared" si="1"/>
        <v>0.90762222222222222</v>
      </c>
      <c r="D79" s="10">
        <f t="shared" si="2"/>
        <v>657.53593502651995</v>
      </c>
      <c r="E79" s="18">
        <f t="shared" si="3"/>
        <v>527971.86788433755</v>
      </c>
    </row>
    <row r="80" spans="1:5">
      <c r="A80" s="20" t="s">
        <v>82</v>
      </c>
      <c r="B80" s="20">
        <v>-610256.1</v>
      </c>
      <c r="C80" s="12">
        <f t="shared" si="1"/>
        <v>7.0631493055555552</v>
      </c>
      <c r="D80" s="10">
        <f t="shared" si="2"/>
        <v>5116.9686783222933</v>
      </c>
      <c r="E80" s="18">
        <f t="shared" si="3"/>
        <v>67844.948374952743</v>
      </c>
    </row>
    <row r="81" spans="1:5">
      <c r="A81" s="20" t="s">
        <v>83</v>
      </c>
      <c r="B81" s="20">
        <v>-456038.2</v>
      </c>
      <c r="C81" s="12">
        <f t="shared" si="1"/>
        <v>5.2782199074074079</v>
      </c>
      <c r="D81" s="10">
        <f t="shared" si="2"/>
        <v>3823.858844702213</v>
      </c>
      <c r="E81" s="18">
        <f t="shared" si="3"/>
        <v>90787.99451449461</v>
      </c>
    </row>
    <row r="82" spans="1:5">
      <c r="A82" s="20" t="s">
        <v>84</v>
      </c>
      <c r="B82" s="20">
        <v>-3671.7710000000002</v>
      </c>
      <c r="C82" s="12">
        <f t="shared" si="1"/>
        <v>4.2497349537037037E-2</v>
      </c>
      <c r="D82" s="10">
        <f t="shared" si="2"/>
        <v>30.787627032277317</v>
      </c>
      <c r="E82" s="18">
        <f t="shared" si="3"/>
        <v>11275973.801198386</v>
      </c>
    </row>
    <row r="83" spans="1:5">
      <c r="A83" s="20" t="s">
        <v>85</v>
      </c>
      <c r="B83" s="20">
        <v>-5060.8530000000001</v>
      </c>
      <c r="C83" s="12">
        <f t="shared" si="1"/>
        <v>5.85746875E-2</v>
      </c>
      <c r="D83" s="10">
        <f t="shared" si="2"/>
        <v>42.435014228605688</v>
      </c>
      <c r="E83" s="18">
        <f t="shared" si="3"/>
        <v>8180991.1491205143</v>
      </c>
    </row>
    <row r="84" spans="1:5">
      <c r="A84" s="20" t="s">
        <v>86</v>
      </c>
      <c r="B84" s="20">
        <v>-4852.1139999999996</v>
      </c>
      <c r="C84" s="12">
        <f t="shared" si="1"/>
        <v>5.6158726851851845E-2</v>
      </c>
      <c r="D84" s="10">
        <f t="shared" si="2"/>
        <v>40.684747537384872</v>
      </c>
      <c r="E84" s="18">
        <f t="shared" si="3"/>
        <v>8532939.1683707368</v>
      </c>
    </row>
    <row r="85" spans="1:5">
      <c r="A85" s="20" t="s">
        <v>87</v>
      </c>
      <c r="B85" s="11">
        <v>-17711764</v>
      </c>
      <c r="C85" s="12">
        <f t="shared" si="1"/>
        <v>204.99726851851852</v>
      </c>
      <c r="D85" s="10">
        <f t="shared" si="2"/>
        <v>148512.30758010675</v>
      </c>
      <c r="E85" s="18">
        <f t="shared" si="3"/>
        <v>2337.5872442744831</v>
      </c>
    </row>
    <row r="86" spans="1:5">
      <c r="A86" s="20" t="s">
        <v>88</v>
      </c>
      <c r="B86" s="11">
        <v>-55638160</v>
      </c>
      <c r="C86" s="12">
        <f t="shared" si="1"/>
        <v>643.9601851851852</v>
      </c>
      <c r="D86" s="10">
        <f t="shared" si="2"/>
        <v>466523.35312909499</v>
      </c>
      <c r="E86" s="18">
        <f t="shared" si="3"/>
        <v>744.14383221875062</v>
      </c>
    </row>
    <row r="87" spans="1:5">
      <c r="B87" s="20"/>
    </row>
    <row r="88" spans="1:5">
      <c r="A88" t="s">
        <v>89</v>
      </c>
      <c r="D88" s="10">
        <f>SUM(D33:D86)</f>
        <v>1083160.7922525418</v>
      </c>
    </row>
    <row r="100" spans="1:7">
      <c r="A100" s="20" t="s">
        <v>6</v>
      </c>
      <c r="B100" s="20" t="s">
        <v>116</v>
      </c>
      <c r="C100" s="20" t="s">
        <v>118</v>
      </c>
      <c r="D100" s="33">
        <v>29341</v>
      </c>
      <c r="E100" s="19" t="s">
        <v>119</v>
      </c>
      <c r="F100" s="19" t="s">
        <v>117</v>
      </c>
      <c r="G100" s="34" t="s">
        <v>115</v>
      </c>
    </row>
    <row r="101" spans="1:7">
      <c r="A101" s="20" t="s">
        <v>55</v>
      </c>
      <c r="B101" s="33">
        <v>29341</v>
      </c>
      <c r="C101" s="35">
        <v>0</v>
      </c>
      <c r="D101" s="67">
        <f>((B101+C101)-$D$100)/365.25</f>
        <v>0</v>
      </c>
      <c r="E101" s="67">
        <v>0</v>
      </c>
      <c r="F101" s="67">
        <f>-E101/86400</f>
        <v>0</v>
      </c>
      <c r="G101" s="34">
        <f>F101/$C$53</f>
        <v>0</v>
      </c>
    </row>
    <row r="102" spans="1:7">
      <c r="A102" s="20" t="s">
        <v>55</v>
      </c>
      <c r="B102" s="33">
        <v>29363</v>
      </c>
      <c r="C102" s="35">
        <v>0.828125</v>
      </c>
      <c r="D102" s="67">
        <f t="shared" ref="D102:D165" si="4">((B102+C102)-$D$100)/365.25</f>
        <v>6.25E-2</v>
      </c>
      <c r="E102" s="67">
        <v>-226800.8</v>
      </c>
      <c r="F102" s="67">
        <f t="shared" ref="F102:F165" si="5">-E102/86400</f>
        <v>2.6250092592592593</v>
      </c>
      <c r="G102" s="34">
        <f t="shared" ref="G102:G165" si="6">F102/$C$53</f>
        <v>0.15326345949817882</v>
      </c>
    </row>
    <row r="103" spans="1:7">
      <c r="A103" s="20" t="s">
        <v>55</v>
      </c>
      <c r="B103" s="33">
        <v>29409</v>
      </c>
      <c r="C103" s="35">
        <v>0.484375</v>
      </c>
      <c r="D103" s="67">
        <f t="shared" si="4"/>
        <v>0.1875</v>
      </c>
      <c r="E103" s="67">
        <v>-355192.8</v>
      </c>
      <c r="F103" s="67">
        <f t="shared" si="5"/>
        <v>4.1110277777777773</v>
      </c>
      <c r="G103" s="34">
        <f t="shared" si="6"/>
        <v>0.24002594927727205</v>
      </c>
    </row>
    <row r="104" spans="1:7">
      <c r="A104" s="20" t="s">
        <v>55</v>
      </c>
      <c r="B104" s="33">
        <v>29455</v>
      </c>
      <c r="C104" s="35">
        <v>0.140625</v>
      </c>
      <c r="D104" s="67">
        <f t="shared" si="4"/>
        <v>0.3125</v>
      </c>
      <c r="E104" s="67">
        <v>-439042</v>
      </c>
      <c r="F104" s="67">
        <f t="shared" si="5"/>
        <v>5.08150462962963</v>
      </c>
      <c r="G104" s="34">
        <f t="shared" si="6"/>
        <v>0.29668808833566473</v>
      </c>
    </row>
    <row r="105" spans="1:7">
      <c r="A105" s="20" t="s">
        <v>55</v>
      </c>
      <c r="B105" s="33">
        <v>29500</v>
      </c>
      <c r="C105" s="35">
        <v>0.796875</v>
      </c>
      <c r="D105" s="67">
        <f t="shared" si="4"/>
        <v>0.4375</v>
      </c>
      <c r="E105" s="67">
        <v>-499777.5</v>
      </c>
      <c r="F105" s="67">
        <f t="shared" si="5"/>
        <v>5.7844618055555559</v>
      </c>
      <c r="G105" s="34">
        <f t="shared" si="6"/>
        <v>0.33773085733979363</v>
      </c>
    </row>
    <row r="106" spans="1:7">
      <c r="A106" s="20" t="s">
        <v>55</v>
      </c>
      <c r="B106" s="33">
        <v>29546</v>
      </c>
      <c r="C106" s="35">
        <v>0.453125</v>
      </c>
      <c r="D106" s="67">
        <f t="shared" si="4"/>
        <v>0.5625</v>
      </c>
      <c r="E106" s="67">
        <v>-547379.69999999995</v>
      </c>
      <c r="F106" s="67">
        <f t="shared" si="5"/>
        <v>6.3354131944444436</v>
      </c>
      <c r="G106" s="34">
        <f t="shared" si="6"/>
        <v>0.36989863563565589</v>
      </c>
    </row>
    <row r="107" spans="1:7">
      <c r="A107" s="20" t="s">
        <v>55</v>
      </c>
      <c r="B107" s="33">
        <v>29592</v>
      </c>
      <c r="C107" s="35">
        <v>0.109375</v>
      </c>
      <c r="D107" s="67">
        <f t="shared" si="4"/>
        <v>0.6875</v>
      </c>
      <c r="E107" s="67">
        <v>-586908.80000000005</v>
      </c>
      <c r="F107" s="67">
        <f t="shared" si="5"/>
        <v>6.7929259259259265</v>
      </c>
      <c r="G107" s="34">
        <f t="shared" si="6"/>
        <v>0.39661091626627748</v>
      </c>
    </row>
    <row r="108" spans="1:7">
      <c r="A108" s="20" t="s">
        <v>55</v>
      </c>
      <c r="B108" s="33">
        <v>29637</v>
      </c>
      <c r="C108" s="35">
        <v>0.765625</v>
      </c>
      <c r="D108" s="67">
        <f t="shared" si="4"/>
        <v>0.8125</v>
      </c>
      <c r="E108" s="67">
        <v>-621117.9</v>
      </c>
      <c r="F108" s="67">
        <f t="shared" si="5"/>
        <v>7.1888645833333333</v>
      </c>
      <c r="G108" s="34">
        <f t="shared" si="6"/>
        <v>0.41972814077482917</v>
      </c>
    </row>
    <row r="109" spans="1:7">
      <c r="A109" s="20" t="s">
        <v>55</v>
      </c>
      <c r="B109" s="33">
        <v>29683</v>
      </c>
      <c r="C109" s="35">
        <v>0.421875</v>
      </c>
      <c r="D109" s="67">
        <f t="shared" si="4"/>
        <v>0.9375</v>
      </c>
      <c r="E109" s="67">
        <v>-651600.6</v>
      </c>
      <c r="F109" s="67">
        <f t="shared" si="5"/>
        <v>7.5416736111111105</v>
      </c>
      <c r="G109" s="34">
        <f t="shared" si="6"/>
        <v>0.44032720416810261</v>
      </c>
    </row>
    <row r="110" spans="1:7">
      <c r="A110" s="20" t="s">
        <v>55</v>
      </c>
      <c r="B110" s="33">
        <v>29729</v>
      </c>
      <c r="C110" s="35">
        <v>7.8125E-2</v>
      </c>
      <c r="D110" s="67">
        <f t="shared" si="4"/>
        <v>1.0625</v>
      </c>
      <c r="E110" s="67">
        <v>-679329.9</v>
      </c>
      <c r="F110" s="67">
        <f t="shared" si="5"/>
        <v>7.8626145833333334</v>
      </c>
      <c r="G110" s="34">
        <f t="shared" si="6"/>
        <v>0.45906562328947637</v>
      </c>
    </row>
    <row r="111" spans="1:7">
      <c r="A111" s="20" t="s">
        <v>55</v>
      </c>
      <c r="B111" s="33">
        <v>29774</v>
      </c>
      <c r="C111" s="35">
        <v>0.734375</v>
      </c>
      <c r="D111" s="67">
        <f t="shared" si="4"/>
        <v>1.1875</v>
      </c>
      <c r="E111" s="67">
        <v>-704929.3</v>
      </c>
      <c r="F111" s="67">
        <f t="shared" si="5"/>
        <v>8.1589039351851849</v>
      </c>
      <c r="G111" s="34">
        <f t="shared" si="6"/>
        <v>0.47636473601340712</v>
      </c>
    </row>
    <row r="112" spans="1:7">
      <c r="A112" s="20" t="s">
        <v>55</v>
      </c>
      <c r="B112" s="33">
        <v>29820</v>
      </c>
      <c r="C112" s="35">
        <v>0.390625</v>
      </c>
      <c r="D112" s="67">
        <f t="shared" si="4"/>
        <v>1.3125</v>
      </c>
      <c r="E112" s="67">
        <v>-728815.7</v>
      </c>
      <c r="F112" s="67">
        <f t="shared" si="5"/>
        <v>8.435366898148148</v>
      </c>
      <c r="G112" s="34">
        <f t="shared" si="6"/>
        <v>0.49250626769652861</v>
      </c>
    </row>
    <row r="113" spans="1:7">
      <c r="A113" s="20" t="s">
        <v>55</v>
      </c>
      <c r="B113" s="33">
        <v>29866</v>
      </c>
      <c r="C113" s="35">
        <v>4.6875E-2</v>
      </c>
      <c r="D113" s="67">
        <f t="shared" si="4"/>
        <v>1.4375</v>
      </c>
      <c r="E113" s="67">
        <v>-751279</v>
      </c>
      <c r="F113" s="67">
        <f t="shared" si="5"/>
        <v>8.695358796296297</v>
      </c>
      <c r="G113" s="34">
        <f t="shared" si="6"/>
        <v>0.50768612186699646</v>
      </c>
    </row>
    <row r="114" spans="1:7">
      <c r="A114" s="20" t="s">
        <v>55</v>
      </c>
      <c r="B114" s="33">
        <v>29911</v>
      </c>
      <c r="C114" s="35">
        <v>0.703125</v>
      </c>
      <c r="D114" s="67">
        <f t="shared" si="4"/>
        <v>1.5625</v>
      </c>
      <c r="E114" s="67">
        <v>-772528.2</v>
      </c>
      <c r="F114" s="67">
        <f t="shared" si="5"/>
        <v>8.9412986111111099</v>
      </c>
      <c r="G114" s="34">
        <f t="shared" si="6"/>
        <v>0.52204553287246325</v>
      </c>
    </row>
    <row r="115" spans="1:7">
      <c r="A115" s="20" t="s">
        <v>55</v>
      </c>
      <c r="B115" s="33">
        <v>29957</v>
      </c>
      <c r="C115" s="35">
        <v>0.359375</v>
      </c>
      <c r="D115" s="67">
        <f t="shared" si="4"/>
        <v>1.6875</v>
      </c>
      <c r="E115" s="67">
        <v>-792719</v>
      </c>
      <c r="F115" s="67">
        <f t="shared" si="5"/>
        <v>9.1749884259259264</v>
      </c>
      <c r="G115" s="34">
        <f t="shared" si="6"/>
        <v>0.53568971692311851</v>
      </c>
    </row>
    <row r="116" spans="1:7">
      <c r="A116" s="20" t="s">
        <v>55</v>
      </c>
      <c r="B116" s="33">
        <v>30003</v>
      </c>
      <c r="C116" s="35">
        <v>1.5625E-2</v>
      </c>
      <c r="D116" s="67">
        <f t="shared" si="4"/>
        <v>1.8125</v>
      </c>
      <c r="E116" s="67">
        <v>-811971.1</v>
      </c>
      <c r="F116" s="67">
        <f t="shared" si="5"/>
        <v>9.3978136574074078</v>
      </c>
      <c r="G116" s="34">
        <f t="shared" si="6"/>
        <v>0.54869956278170851</v>
      </c>
    </row>
    <row r="117" spans="1:7">
      <c r="A117" s="20" t="s">
        <v>55</v>
      </c>
      <c r="B117" s="33">
        <v>30048</v>
      </c>
      <c r="C117" s="35">
        <v>0.671875</v>
      </c>
      <c r="D117" s="67">
        <f t="shared" si="4"/>
        <v>1.9375</v>
      </c>
      <c r="E117" s="67">
        <v>-830378.2</v>
      </c>
      <c r="F117" s="67">
        <f t="shared" si="5"/>
        <v>9.610858796296295</v>
      </c>
      <c r="G117" s="34">
        <f t="shared" si="6"/>
        <v>0.56113838938782679</v>
      </c>
    </row>
    <row r="118" spans="1:7">
      <c r="A118" s="20" t="s">
        <v>55</v>
      </c>
      <c r="B118" s="33">
        <v>30094</v>
      </c>
      <c r="C118" s="35">
        <v>0.328125</v>
      </c>
      <c r="D118" s="67">
        <f t="shared" si="4"/>
        <v>2.0625</v>
      </c>
      <c r="E118" s="67">
        <v>-848016.7</v>
      </c>
      <c r="F118" s="67">
        <f t="shared" si="5"/>
        <v>9.815008101851852</v>
      </c>
      <c r="G118" s="34">
        <f t="shared" si="6"/>
        <v>0.57305782499104618</v>
      </c>
    </row>
    <row r="119" spans="1:7">
      <c r="A119" s="20" t="s">
        <v>55</v>
      </c>
      <c r="B119" s="33">
        <v>30139</v>
      </c>
      <c r="C119" s="35">
        <v>0.984375</v>
      </c>
      <c r="D119" s="67">
        <f t="shared" si="4"/>
        <v>2.1875</v>
      </c>
      <c r="E119" s="67">
        <v>-864949.1</v>
      </c>
      <c r="F119" s="67">
        <f t="shared" si="5"/>
        <v>10.010984953703703</v>
      </c>
      <c r="G119" s="34">
        <f t="shared" si="6"/>
        <v>0.58450010474317649</v>
      </c>
    </row>
    <row r="120" spans="1:7">
      <c r="A120" s="20" t="s">
        <v>55</v>
      </c>
      <c r="B120" s="33">
        <v>30185</v>
      </c>
      <c r="C120" s="35">
        <v>0.640625</v>
      </c>
      <c r="D120" s="67">
        <f t="shared" si="4"/>
        <v>2.3125</v>
      </c>
      <c r="E120" s="67">
        <v>-881228.1</v>
      </c>
      <c r="F120" s="67">
        <f t="shared" si="5"/>
        <v>10.199399305555556</v>
      </c>
      <c r="G120" s="34">
        <f t="shared" si="6"/>
        <v>0.59550084132422409</v>
      </c>
    </row>
    <row r="121" spans="1:7">
      <c r="A121" s="20" t="s">
        <v>55</v>
      </c>
      <c r="B121" s="33">
        <v>30231</v>
      </c>
      <c r="C121" s="35">
        <v>0.296875</v>
      </c>
      <c r="D121" s="67">
        <f t="shared" si="4"/>
        <v>2.4375</v>
      </c>
      <c r="E121" s="67">
        <v>-896898.2</v>
      </c>
      <c r="F121" s="67">
        <f t="shared" si="5"/>
        <v>10.380766203703702</v>
      </c>
      <c r="G121" s="34">
        <f t="shared" si="6"/>
        <v>0.60609010616227754</v>
      </c>
    </row>
    <row r="122" spans="1:7">
      <c r="A122" s="20" t="s">
        <v>55</v>
      </c>
      <c r="B122" s="33">
        <v>30276</v>
      </c>
      <c r="C122" s="35">
        <v>0.953125</v>
      </c>
      <c r="D122" s="67">
        <f t="shared" si="4"/>
        <v>2.5625</v>
      </c>
      <c r="E122" s="67">
        <v>-911998.4</v>
      </c>
      <c r="F122" s="67">
        <f t="shared" si="5"/>
        <v>10.555537037037038</v>
      </c>
      <c r="G122" s="34">
        <f t="shared" si="6"/>
        <v>0.61629425399206661</v>
      </c>
    </row>
    <row r="123" spans="1:7">
      <c r="A123" s="20" t="s">
        <v>55</v>
      </c>
      <c r="B123" s="33">
        <v>30322</v>
      </c>
      <c r="C123" s="35">
        <v>0.609375</v>
      </c>
      <c r="D123" s="67">
        <f t="shared" si="4"/>
        <v>2.6875</v>
      </c>
      <c r="E123" s="67">
        <v>-926562.5</v>
      </c>
      <c r="F123" s="67">
        <f t="shared" si="5"/>
        <v>10.72410300925926</v>
      </c>
      <c r="G123" s="34">
        <f t="shared" si="6"/>
        <v>0.62613612558368981</v>
      </c>
    </row>
    <row r="124" spans="1:7">
      <c r="A124" s="20" t="s">
        <v>55</v>
      </c>
      <c r="B124" s="33">
        <v>30368</v>
      </c>
      <c r="C124" s="35">
        <v>0.265625</v>
      </c>
      <c r="D124" s="67">
        <f t="shared" si="4"/>
        <v>2.8125</v>
      </c>
      <c r="E124" s="67">
        <v>-940620.6</v>
      </c>
      <c r="F124" s="67">
        <f t="shared" si="5"/>
        <v>10.8868125</v>
      </c>
      <c r="G124" s="34">
        <f t="shared" si="6"/>
        <v>0.63563606138625905</v>
      </c>
    </row>
    <row r="125" spans="1:7">
      <c r="A125" s="20" t="s">
        <v>55</v>
      </c>
      <c r="B125" s="33">
        <v>30413</v>
      </c>
      <c r="C125" s="35">
        <v>0.921875</v>
      </c>
      <c r="D125" s="67">
        <f t="shared" si="4"/>
        <v>2.9375</v>
      </c>
      <c r="E125" s="67">
        <v>-954199.6</v>
      </c>
      <c r="F125" s="67">
        <f t="shared" si="5"/>
        <v>11.043976851851852</v>
      </c>
      <c r="G125" s="34">
        <f t="shared" si="6"/>
        <v>0.64481223940911336</v>
      </c>
    </row>
    <row r="126" spans="1:7">
      <c r="A126" s="20" t="s">
        <v>55</v>
      </c>
      <c r="B126" s="33">
        <v>30459</v>
      </c>
      <c r="C126" s="35">
        <v>0.578125</v>
      </c>
      <c r="D126" s="67">
        <f t="shared" si="4"/>
        <v>3.0625</v>
      </c>
      <c r="E126" s="67">
        <v>-967323.6</v>
      </c>
      <c r="F126" s="67">
        <f t="shared" si="5"/>
        <v>11.195874999999999</v>
      </c>
      <c r="G126" s="34">
        <f t="shared" si="6"/>
        <v>0.65368094552679057</v>
      </c>
    </row>
    <row r="127" spans="1:7">
      <c r="A127" s="20" t="s">
        <v>55</v>
      </c>
      <c r="B127" s="33">
        <v>30505</v>
      </c>
      <c r="C127" s="35">
        <v>0.234375</v>
      </c>
      <c r="D127" s="67">
        <f t="shared" si="4"/>
        <v>3.1875</v>
      </c>
      <c r="E127" s="67">
        <v>-980014.8</v>
      </c>
      <c r="F127" s="67">
        <f t="shared" si="5"/>
        <v>11.342763888888889</v>
      </c>
      <c r="G127" s="34">
        <f t="shared" si="6"/>
        <v>0.66225718166521375</v>
      </c>
    </row>
    <row r="128" spans="1:7">
      <c r="A128" s="20" t="s">
        <v>55</v>
      </c>
      <c r="B128" s="33">
        <v>30550</v>
      </c>
      <c r="C128" s="35">
        <v>0.890625</v>
      </c>
      <c r="D128" s="67">
        <f t="shared" si="4"/>
        <v>3.3125</v>
      </c>
      <c r="E128" s="67">
        <v>-992293.2</v>
      </c>
      <c r="F128" s="67">
        <f t="shared" si="5"/>
        <v>11.484874999999999</v>
      </c>
      <c r="G128" s="34">
        <f t="shared" si="6"/>
        <v>0.67055446307296196</v>
      </c>
    </row>
    <row r="129" spans="1:7">
      <c r="A129" s="20" t="s">
        <v>55</v>
      </c>
      <c r="B129" s="33">
        <v>30596</v>
      </c>
      <c r="C129" s="35">
        <v>0.546875</v>
      </c>
      <c r="D129" s="67">
        <f t="shared" si="4"/>
        <v>3.4375</v>
      </c>
      <c r="E129" s="67">
        <v>-1004177</v>
      </c>
      <c r="F129" s="67">
        <f t="shared" si="5"/>
        <v>11.622418981481481</v>
      </c>
      <c r="G129" s="34">
        <f t="shared" si="6"/>
        <v>0.67858508862624245</v>
      </c>
    </row>
    <row r="130" spans="1:7">
      <c r="A130" s="20" t="s">
        <v>55</v>
      </c>
      <c r="B130" s="33">
        <v>30642</v>
      </c>
      <c r="C130" s="35">
        <v>0.203125</v>
      </c>
      <c r="D130" s="67">
        <f t="shared" si="4"/>
        <v>3.5625</v>
      </c>
      <c r="E130" s="67">
        <v>-1015684</v>
      </c>
      <c r="F130" s="67">
        <f t="shared" si="5"/>
        <v>11.755601851851852</v>
      </c>
      <c r="G130" s="34">
        <f t="shared" si="6"/>
        <v>0.68636108689629072</v>
      </c>
    </row>
    <row r="131" spans="1:7">
      <c r="A131" s="23" t="s">
        <v>55</v>
      </c>
      <c r="B131" s="44">
        <v>30687</v>
      </c>
      <c r="C131" s="45">
        <v>0.859375</v>
      </c>
      <c r="D131" s="68">
        <f t="shared" si="4"/>
        <v>3.6875</v>
      </c>
      <c r="E131" s="67">
        <v>-1026830</v>
      </c>
      <c r="F131" s="68">
        <f t="shared" si="5"/>
        <v>11.884606481481482</v>
      </c>
      <c r="G131" s="46">
        <f t="shared" si="6"/>
        <v>0.69389313492948423</v>
      </c>
    </row>
    <row r="132" spans="1:7">
      <c r="A132" s="20" t="s">
        <v>55</v>
      </c>
      <c r="B132" s="33">
        <v>30733</v>
      </c>
      <c r="C132" s="35">
        <v>0.515625</v>
      </c>
      <c r="D132" s="67">
        <f t="shared" si="4"/>
        <v>3.8125</v>
      </c>
      <c r="E132" s="67">
        <v>-1037629</v>
      </c>
      <c r="F132" s="67">
        <f t="shared" si="5"/>
        <v>12.009594907407408</v>
      </c>
      <c r="G132" s="34">
        <f t="shared" si="6"/>
        <v>0.70119069339982842</v>
      </c>
    </row>
    <row r="133" spans="1:7">
      <c r="A133" s="20" t="s">
        <v>55</v>
      </c>
      <c r="B133" s="33">
        <v>30779</v>
      </c>
      <c r="C133" s="35">
        <v>0.171875</v>
      </c>
      <c r="D133" s="67">
        <f t="shared" si="4"/>
        <v>3.9375</v>
      </c>
      <c r="E133" s="67">
        <v>-1048096</v>
      </c>
      <c r="F133" s="67">
        <f t="shared" si="5"/>
        <v>12.130740740740741</v>
      </c>
      <c r="G133" s="34">
        <f t="shared" si="6"/>
        <v>0.70826389874375761</v>
      </c>
    </row>
    <row r="134" spans="1:7">
      <c r="A134" s="20" t="s">
        <v>55</v>
      </c>
      <c r="B134" s="33">
        <v>30824</v>
      </c>
      <c r="C134" s="35">
        <v>0.828125</v>
      </c>
      <c r="D134" s="67">
        <f t="shared" si="4"/>
        <v>4.0625</v>
      </c>
      <c r="E134" s="67">
        <v>-1058244</v>
      </c>
      <c r="F134" s="67">
        <f t="shared" si="5"/>
        <v>12.248194444444444</v>
      </c>
      <c r="G134" s="34">
        <f t="shared" si="6"/>
        <v>0.71512153587284855</v>
      </c>
    </row>
    <row r="135" spans="1:7">
      <c r="A135" s="20" t="s">
        <v>55</v>
      </c>
      <c r="B135" s="33">
        <v>30870</v>
      </c>
      <c r="C135" s="35">
        <v>0.484375</v>
      </c>
      <c r="D135" s="67">
        <f t="shared" si="4"/>
        <v>4.1875</v>
      </c>
      <c r="E135" s="67">
        <v>-1068084</v>
      </c>
      <c r="F135" s="67">
        <f t="shared" si="5"/>
        <v>12.362083333333333</v>
      </c>
      <c r="G135" s="34">
        <f t="shared" si="6"/>
        <v>0.7217710381738196</v>
      </c>
    </row>
    <row r="136" spans="1:7">
      <c r="A136" s="20" t="s">
        <v>55</v>
      </c>
      <c r="B136" s="33">
        <v>30916</v>
      </c>
      <c r="C136" s="35">
        <v>0.140625</v>
      </c>
      <c r="D136" s="67">
        <f t="shared" si="4"/>
        <v>4.3125</v>
      </c>
      <c r="E136" s="67">
        <v>-1077628</v>
      </c>
      <c r="F136" s="67">
        <f t="shared" si="5"/>
        <v>12.472546296296295</v>
      </c>
      <c r="G136" s="34">
        <f t="shared" si="6"/>
        <v>0.72822051479581829</v>
      </c>
    </row>
    <row r="137" spans="1:7">
      <c r="A137" s="20" t="s">
        <v>55</v>
      </c>
      <c r="B137" s="33">
        <v>30961</v>
      </c>
      <c r="C137" s="35">
        <v>0.796875</v>
      </c>
      <c r="D137" s="67">
        <f t="shared" si="4"/>
        <v>4.4375</v>
      </c>
      <c r="E137" s="67">
        <v>-1086888</v>
      </c>
      <c r="F137" s="67">
        <f t="shared" si="5"/>
        <v>12.579722222222221</v>
      </c>
      <c r="G137" s="34">
        <f t="shared" si="6"/>
        <v>0.73447807488799233</v>
      </c>
    </row>
    <row r="138" spans="1:7">
      <c r="A138" s="20" t="s">
        <v>55</v>
      </c>
      <c r="B138" s="33">
        <v>31007</v>
      </c>
      <c r="C138" s="35">
        <v>0.453125</v>
      </c>
      <c r="D138" s="67">
        <f t="shared" si="4"/>
        <v>4.5625</v>
      </c>
      <c r="E138" s="67">
        <v>-1095874</v>
      </c>
      <c r="F138" s="67">
        <f t="shared" si="5"/>
        <v>12.683726851851851</v>
      </c>
      <c r="G138" s="34">
        <f t="shared" si="6"/>
        <v>0.7405504760746312</v>
      </c>
    </row>
    <row r="139" spans="1:7">
      <c r="A139" s="20" t="s">
        <v>55</v>
      </c>
      <c r="B139" s="33">
        <v>31053</v>
      </c>
      <c r="C139" s="35">
        <v>0.109375</v>
      </c>
      <c r="D139" s="67">
        <f t="shared" si="4"/>
        <v>4.6875</v>
      </c>
      <c r="E139" s="67">
        <v>-1104596</v>
      </c>
      <c r="F139" s="67">
        <f t="shared" si="5"/>
        <v>12.784675925925926</v>
      </c>
      <c r="G139" s="34">
        <f t="shared" si="6"/>
        <v>0.7464444759800245</v>
      </c>
    </row>
    <row r="140" spans="1:7">
      <c r="A140" s="20" t="s">
        <v>55</v>
      </c>
      <c r="B140" s="33">
        <v>31098</v>
      </c>
      <c r="C140" s="35">
        <v>0.765625</v>
      </c>
      <c r="D140" s="67">
        <f t="shared" si="4"/>
        <v>4.8125</v>
      </c>
      <c r="E140" s="67">
        <v>-1113062</v>
      </c>
      <c r="F140" s="67">
        <f t="shared" si="5"/>
        <v>12.882662037037036</v>
      </c>
      <c r="G140" s="34">
        <f t="shared" si="6"/>
        <v>0.75216548070360378</v>
      </c>
    </row>
    <row r="141" spans="1:7">
      <c r="A141" s="20" t="s">
        <v>55</v>
      </c>
      <c r="B141" s="33">
        <v>31144</v>
      </c>
      <c r="C141" s="35">
        <v>0.421875</v>
      </c>
      <c r="D141" s="67">
        <f t="shared" si="4"/>
        <v>4.9375</v>
      </c>
      <c r="E141" s="67">
        <v>-1121283</v>
      </c>
      <c r="F141" s="67">
        <f t="shared" si="5"/>
        <v>12.977812500000001</v>
      </c>
      <c r="G141" s="34">
        <f t="shared" si="6"/>
        <v>0.75772092363208798</v>
      </c>
    </row>
    <row r="142" spans="1:7">
      <c r="A142" s="20" t="s">
        <v>55</v>
      </c>
      <c r="B142" s="33">
        <v>31190</v>
      </c>
      <c r="C142" s="35">
        <v>7.8125E-2</v>
      </c>
      <c r="D142" s="67">
        <f t="shared" si="4"/>
        <v>5.0625</v>
      </c>
      <c r="E142" s="67">
        <v>-1129267</v>
      </c>
      <c r="F142" s="67">
        <f t="shared" si="5"/>
        <v>13.070219907407408</v>
      </c>
      <c r="G142" s="34">
        <f t="shared" si="6"/>
        <v>0.76311621086490833</v>
      </c>
    </row>
    <row r="143" spans="1:7">
      <c r="A143" s="20" t="s">
        <v>55</v>
      </c>
      <c r="B143" s="33">
        <v>31235</v>
      </c>
      <c r="C143" s="35">
        <v>0.734375</v>
      </c>
      <c r="D143" s="67">
        <f t="shared" si="4"/>
        <v>5.1875</v>
      </c>
      <c r="E143" s="67">
        <v>-1137021</v>
      </c>
      <c r="F143" s="67">
        <f t="shared" si="5"/>
        <v>13.159965277777777</v>
      </c>
      <c r="G143" s="34">
        <f t="shared" si="6"/>
        <v>0.76835607273906781</v>
      </c>
    </row>
    <row r="144" spans="1:7">
      <c r="A144" s="20" t="s">
        <v>55</v>
      </c>
      <c r="B144" s="33">
        <v>31281</v>
      </c>
      <c r="C144" s="35">
        <v>0.390625</v>
      </c>
      <c r="D144" s="67">
        <f t="shared" si="4"/>
        <v>5.3125</v>
      </c>
      <c r="E144" s="67">
        <v>-1144555</v>
      </c>
      <c r="F144" s="67">
        <f t="shared" si="5"/>
        <v>13.247164351851852</v>
      </c>
      <c r="G144" s="34">
        <f t="shared" si="6"/>
        <v>0.77344726687885612</v>
      </c>
    </row>
    <row r="145" spans="1:7">
      <c r="A145" s="20" t="s">
        <v>55</v>
      </c>
      <c r="B145" s="33">
        <v>31327</v>
      </c>
      <c r="C145" s="35">
        <v>4.6875E-2</v>
      </c>
      <c r="D145" s="67">
        <f t="shared" si="4"/>
        <v>5.4375</v>
      </c>
      <c r="E145" s="67">
        <v>-1151874</v>
      </c>
      <c r="F145" s="67">
        <f t="shared" si="5"/>
        <v>13.331875</v>
      </c>
      <c r="G145" s="34">
        <f t="shared" si="6"/>
        <v>0.77839317209641778</v>
      </c>
    </row>
    <row r="146" spans="1:7">
      <c r="A146" s="20" t="s">
        <v>55</v>
      </c>
      <c r="B146" s="33">
        <v>31372</v>
      </c>
      <c r="C146" s="35">
        <v>0.703125</v>
      </c>
      <c r="D146" s="67">
        <f t="shared" si="4"/>
        <v>5.5625</v>
      </c>
      <c r="E146" s="67">
        <v>-1158988</v>
      </c>
      <c r="F146" s="67">
        <f t="shared" si="5"/>
        <v>13.414212962962964</v>
      </c>
      <c r="G146" s="34">
        <f t="shared" si="6"/>
        <v>0.78320054601604261</v>
      </c>
    </row>
    <row r="147" spans="1:7">
      <c r="A147" s="20" t="s">
        <v>55</v>
      </c>
      <c r="B147" s="33">
        <v>31418</v>
      </c>
      <c r="C147" s="35">
        <v>0.359375</v>
      </c>
      <c r="D147" s="67">
        <f t="shared" si="4"/>
        <v>5.6875</v>
      </c>
      <c r="E147" s="67">
        <v>-1165901</v>
      </c>
      <c r="F147" s="67">
        <f t="shared" si="5"/>
        <v>13.494224537037036</v>
      </c>
      <c r="G147" s="34">
        <f t="shared" si="6"/>
        <v>0.78787209168744632</v>
      </c>
    </row>
    <row r="148" spans="1:7">
      <c r="A148" s="20" t="s">
        <v>55</v>
      </c>
      <c r="B148" s="33">
        <v>31464</v>
      </c>
      <c r="C148" s="35">
        <v>1.5625E-2</v>
      </c>
      <c r="D148" s="67">
        <f t="shared" si="4"/>
        <v>5.8125</v>
      </c>
      <c r="E148" s="67">
        <v>-1172622</v>
      </c>
      <c r="F148" s="67">
        <f t="shared" si="5"/>
        <v>13.57201388888889</v>
      </c>
      <c r="G148" s="34">
        <f t="shared" si="6"/>
        <v>0.79241389097248971</v>
      </c>
    </row>
    <row r="149" spans="1:7">
      <c r="A149" s="20" t="s">
        <v>55</v>
      </c>
      <c r="B149" s="33">
        <v>31509</v>
      </c>
      <c r="C149" s="35">
        <v>0.671875</v>
      </c>
      <c r="D149" s="67">
        <f t="shared" si="4"/>
        <v>5.9375</v>
      </c>
      <c r="E149" s="67">
        <v>-1179156</v>
      </c>
      <c r="F149" s="67">
        <f t="shared" si="5"/>
        <v>13.647638888888888</v>
      </c>
      <c r="G149" s="34">
        <f t="shared" si="6"/>
        <v>0.79682932268331741</v>
      </c>
    </row>
    <row r="150" spans="1:7">
      <c r="A150" s="20" t="s">
        <v>55</v>
      </c>
      <c r="B150" s="33">
        <v>31555</v>
      </c>
      <c r="C150" s="35">
        <v>0.328125</v>
      </c>
      <c r="D150" s="67">
        <f t="shared" si="4"/>
        <v>6.0625</v>
      </c>
      <c r="E150" s="67">
        <v>-1185510</v>
      </c>
      <c r="F150" s="67">
        <f t="shared" si="5"/>
        <v>13.721180555555556</v>
      </c>
      <c r="G150" s="34">
        <f t="shared" si="6"/>
        <v>0.8011231171569323</v>
      </c>
    </row>
    <row r="151" spans="1:7">
      <c r="A151" s="20" t="s">
        <v>55</v>
      </c>
      <c r="B151" s="33">
        <v>31600</v>
      </c>
      <c r="C151" s="35">
        <v>0.984375</v>
      </c>
      <c r="D151" s="67">
        <f t="shared" si="4"/>
        <v>6.1875</v>
      </c>
      <c r="E151" s="67">
        <v>-1191689</v>
      </c>
      <c r="F151" s="67">
        <f t="shared" si="5"/>
        <v>13.792696759259259</v>
      </c>
      <c r="G151" s="34">
        <f t="shared" si="6"/>
        <v>0.80529865320547911</v>
      </c>
    </row>
    <row r="152" spans="1:7">
      <c r="A152" s="20" t="s">
        <v>55</v>
      </c>
      <c r="B152" s="33">
        <v>31646</v>
      </c>
      <c r="C152" s="35">
        <v>0.640625</v>
      </c>
      <c r="D152" s="67">
        <f t="shared" si="4"/>
        <v>6.3125</v>
      </c>
      <c r="E152" s="67">
        <v>-1197699</v>
      </c>
      <c r="F152" s="67">
        <f t="shared" si="5"/>
        <v>13.862256944444445</v>
      </c>
      <c r="G152" s="34">
        <f t="shared" si="6"/>
        <v>0.8093599854035316</v>
      </c>
    </row>
    <row r="153" spans="1:7">
      <c r="A153" s="20" t="s">
        <v>55</v>
      </c>
      <c r="B153" s="33">
        <v>31692</v>
      </c>
      <c r="C153" s="35">
        <v>0.296875</v>
      </c>
      <c r="D153" s="67">
        <f t="shared" si="4"/>
        <v>6.4375</v>
      </c>
      <c r="E153" s="67">
        <v>-1203546</v>
      </c>
      <c r="F153" s="67">
        <f t="shared" si="5"/>
        <v>13.929930555555556</v>
      </c>
      <c r="G153" s="34">
        <f t="shared" si="6"/>
        <v>0.81331116832566341</v>
      </c>
    </row>
    <row r="154" spans="1:7">
      <c r="A154" s="20" t="s">
        <v>55</v>
      </c>
      <c r="B154" s="33">
        <v>31737</v>
      </c>
      <c r="C154" s="35">
        <v>0.953125</v>
      </c>
      <c r="D154" s="67">
        <f t="shared" si="4"/>
        <v>6.5625</v>
      </c>
      <c r="E154" s="67">
        <v>-1209234</v>
      </c>
      <c r="F154" s="67">
        <f t="shared" si="5"/>
        <v>13.995763888888888</v>
      </c>
      <c r="G154" s="34">
        <f t="shared" si="6"/>
        <v>0.81715490502159061</v>
      </c>
    </row>
    <row r="155" spans="1:7">
      <c r="A155" s="20" t="s">
        <v>55</v>
      </c>
      <c r="B155" s="33">
        <v>31783</v>
      </c>
      <c r="C155" s="35">
        <v>0.609375</v>
      </c>
      <c r="D155" s="67">
        <f t="shared" si="4"/>
        <v>6.6875</v>
      </c>
      <c r="E155" s="67">
        <v>-1214770</v>
      </c>
      <c r="F155" s="67">
        <f t="shared" si="5"/>
        <v>14.059837962962963</v>
      </c>
      <c r="G155" s="34">
        <f t="shared" si="6"/>
        <v>0.82089592582831572</v>
      </c>
    </row>
    <row r="156" spans="1:7">
      <c r="A156" s="20" t="s">
        <v>55</v>
      </c>
      <c r="B156" s="33">
        <v>31829</v>
      </c>
      <c r="C156" s="35">
        <v>0.265625</v>
      </c>
      <c r="D156" s="67">
        <f t="shared" si="4"/>
        <v>6.8125</v>
      </c>
      <c r="E156" s="67">
        <v>-1220158</v>
      </c>
      <c r="F156" s="67">
        <f t="shared" si="5"/>
        <v>14.122199074074073</v>
      </c>
      <c r="G156" s="34">
        <f t="shared" si="6"/>
        <v>0.82453693379555482</v>
      </c>
    </row>
    <row r="157" spans="1:7">
      <c r="A157" s="20" t="s">
        <v>55</v>
      </c>
      <c r="B157" s="33">
        <v>31874</v>
      </c>
      <c r="C157" s="35">
        <v>0.921875</v>
      </c>
      <c r="D157" s="67">
        <f t="shared" si="4"/>
        <v>6.9375</v>
      </c>
      <c r="E157" s="67">
        <v>-1225402</v>
      </c>
      <c r="F157" s="67">
        <f t="shared" si="5"/>
        <v>14.182893518518519</v>
      </c>
      <c r="G157" s="34">
        <f t="shared" si="6"/>
        <v>0.82808063197302362</v>
      </c>
    </row>
    <row r="158" spans="1:7">
      <c r="A158" s="20" t="s">
        <v>55</v>
      </c>
      <c r="B158" s="33">
        <v>31920</v>
      </c>
      <c r="C158" s="35">
        <v>0.578125</v>
      </c>
      <c r="D158" s="67">
        <f t="shared" si="4"/>
        <v>7.0625</v>
      </c>
      <c r="E158" s="67">
        <v>-1230506</v>
      </c>
      <c r="F158" s="67">
        <f t="shared" si="5"/>
        <v>14.241967592592593</v>
      </c>
      <c r="G158" s="34">
        <f t="shared" si="6"/>
        <v>0.83152972341043785</v>
      </c>
    </row>
    <row r="159" spans="1:7">
      <c r="A159" s="20" t="s">
        <v>55</v>
      </c>
      <c r="B159" s="33">
        <v>31966</v>
      </c>
      <c r="C159" s="35">
        <v>0.234375</v>
      </c>
      <c r="D159" s="67">
        <f t="shared" si="4"/>
        <v>7.1875</v>
      </c>
      <c r="E159" s="67">
        <v>-1235476</v>
      </c>
      <c r="F159" s="67">
        <f t="shared" si="5"/>
        <v>14.29949074074074</v>
      </c>
      <c r="G159" s="34">
        <f t="shared" si="6"/>
        <v>0.83488826268237137</v>
      </c>
    </row>
    <row r="160" spans="1:7">
      <c r="A160" s="20" t="s">
        <v>55</v>
      </c>
      <c r="B160" s="33">
        <v>32011</v>
      </c>
      <c r="C160" s="35">
        <v>0.890625</v>
      </c>
      <c r="D160" s="67">
        <f t="shared" si="4"/>
        <v>7.3125</v>
      </c>
      <c r="E160" s="67">
        <v>-1240316</v>
      </c>
      <c r="F160" s="67">
        <f t="shared" si="5"/>
        <v>14.355509259259259</v>
      </c>
      <c r="G160" s="34">
        <f t="shared" si="6"/>
        <v>0.83815895283854003</v>
      </c>
    </row>
    <row r="161" spans="1:7">
      <c r="A161" s="20" t="s">
        <v>55</v>
      </c>
      <c r="B161" s="33">
        <v>32057</v>
      </c>
      <c r="C161" s="35">
        <v>0.546875</v>
      </c>
      <c r="D161" s="67">
        <f t="shared" si="4"/>
        <v>7.4375</v>
      </c>
      <c r="E161" s="67">
        <v>-1245029</v>
      </c>
      <c r="F161" s="67">
        <f t="shared" si="5"/>
        <v>14.41005787037037</v>
      </c>
      <c r="G161" s="34">
        <f t="shared" si="6"/>
        <v>0.84134382116623074</v>
      </c>
    </row>
    <row r="162" spans="1:7">
      <c r="A162" s="20" t="s">
        <v>55</v>
      </c>
      <c r="B162" s="33">
        <v>32103</v>
      </c>
      <c r="C162" s="35">
        <v>0.203125</v>
      </c>
      <c r="D162" s="67">
        <f t="shared" si="4"/>
        <v>7.5625</v>
      </c>
      <c r="E162" s="67">
        <v>-1249620</v>
      </c>
      <c r="F162" s="67">
        <f t="shared" si="5"/>
        <v>14.463194444444444</v>
      </c>
      <c r="G162" s="34">
        <f t="shared" si="6"/>
        <v>0.84444624647758826</v>
      </c>
    </row>
    <row r="163" spans="1:7">
      <c r="A163" s="20" t="s">
        <v>55</v>
      </c>
      <c r="B163" s="33">
        <v>32148</v>
      </c>
      <c r="C163" s="35">
        <v>0.859375</v>
      </c>
      <c r="D163" s="67">
        <f t="shared" si="4"/>
        <v>7.6875</v>
      </c>
      <c r="E163" s="67">
        <v>-1254092</v>
      </c>
      <c r="F163" s="67">
        <f t="shared" si="5"/>
        <v>14.514953703703704</v>
      </c>
      <c r="G163" s="34">
        <f t="shared" si="6"/>
        <v>0.84746825605989962</v>
      </c>
    </row>
    <row r="164" spans="1:7">
      <c r="A164" s="20" t="s">
        <v>55</v>
      </c>
      <c r="B164" s="33">
        <v>32194</v>
      </c>
      <c r="C164" s="35">
        <v>0.515625</v>
      </c>
      <c r="D164" s="67">
        <f t="shared" si="4"/>
        <v>7.8125</v>
      </c>
      <c r="E164" s="67">
        <v>-1258449</v>
      </c>
      <c r="F164" s="67">
        <f t="shared" si="5"/>
        <v>14.565381944444445</v>
      </c>
      <c r="G164" s="34">
        <f t="shared" si="6"/>
        <v>0.85041255296288043</v>
      </c>
    </row>
    <row r="165" spans="1:7">
      <c r="A165" s="20" t="s">
        <v>55</v>
      </c>
      <c r="B165" s="33">
        <v>32240</v>
      </c>
      <c r="C165" s="35">
        <v>0.171875</v>
      </c>
      <c r="D165" s="67">
        <f t="shared" si="4"/>
        <v>7.9375</v>
      </c>
      <c r="E165" s="67">
        <v>-1262695</v>
      </c>
      <c r="F165" s="67">
        <f t="shared" si="5"/>
        <v>14.614525462962963</v>
      </c>
      <c r="G165" s="34">
        <f t="shared" si="6"/>
        <v>0.85328184023624654</v>
      </c>
    </row>
    <row r="166" spans="1:7">
      <c r="A166" s="20" t="s">
        <v>55</v>
      </c>
      <c r="B166" s="33">
        <v>32285</v>
      </c>
      <c r="C166" s="35">
        <v>0.828125</v>
      </c>
      <c r="D166" s="67">
        <f t="shared" ref="D166:D229" si="7">((B166+C166)-$D$100)/365.25</f>
        <v>8.0625</v>
      </c>
      <c r="E166" s="67">
        <v>-1266832</v>
      </c>
      <c r="F166" s="67">
        <f t="shared" ref="F166:F229" si="8">-E166/86400</f>
        <v>14.662407407407407</v>
      </c>
      <c r="G166" s="34">
        <f t="shared" ref="G166:G229" si="9">F166/$C$53</f>
        <v>0.85607746940485596</v>
      </c>
    </row>
    <row r="167" spans="1:7">
      <c r="A167" s="20" t="s">
        <v>55</v>
      </c>
      <c r="B167" s="33">
        <v>32331</v>
      </c>
      <c r="C167" s="35">
        <v>0.484375</v>
      </c>
      <c r="D167" s="67">
        <f t="shared" si="7"/>
        <v>8.1875</v>
      </c>
      <c r="E167" s="67">
        <v>-1270865</v>
      </c>
      <c r="F167" s="67">
        <f t="shared" si="8"/>
        <v>14.709085648148148</v>
      </c>
      <c r="G167" s="34">
        <f t="shared" si="9"/>
        <v>0.85880281928085367</v>
      </c>
    </row>
    <row r="168" spans="1:7">
      <c r="A168" s="20" t="s">
        <v>55</v>
      </c>
      <c r="B168" s="33">
        <v>32377</v>
      </c>
      <c r="C168" s="35">
        <v>0.140625</v>
      </c>
      <c r="D168" s="67">
        <f t="shared" si="7"/>
        <v>8.3125</v>
      </c>
      <c r="E168" s="67">
        <v>-1274796</v>
      </c>
      <c r="F168" s="67">
        <f t="shared" si="8"/>
        <v>14.754583333333333</v>
      </c>
      <c r="G168" s="34">
        <f t="shared" si="9"/>
        <v>0.86145924138909724</v>
      </c>
    </row>
    <row r="169" spans="1:7">
      <c r="A169" s="20" t="s">
        <v>55</v>
      </c>
      <c r="B169" s="33">
        <v>32422</v>
      </c>
      <c r="C169" s="35">
        <v>0.796875</v>
      </c>
      <c r="D169" s="67">
        <f t="shared" si="7"/>
        <v>8.4375</v>
      </c>
      <c r="E169" s="67">
        <v>-1278628</v>
      </c>
      <c r="F169" s="67">
        <f t="shared" si="8"/>
        <v>14.798935185185185</v>
      </c>
      <c r="G169" s="34">
        <f t="shared" si="9"/>
        <v>0.86404876301687372</v>
      </c>
    </row>
    <row r="170" spans="1:7">
      <c r="A170" s="20" t="s">
        <v>55</v>
      </c>
      <c r="B170" s="33">
        <v>32468</v>
      </c>
      <c r="C170" s="35">
        <v>0.453125</v>
      </c>
      <c r="D170" s="67">
        <f t="shared" si="7"/>
        <v>8.5625</v>
      </c>
      <c r="E170" s="67">
        <v>-1282365</v>
      </c>
      <c r="F170" s="67">
        <f t="shared" si="8"/>
        <v>14.8421875</v>
      </c>
      <c r="G170" s="34">
        <f t="shared" si="9"/>
        <v>0.86657408721389906</v>
      </c>
    </row>
    <row r="171" spans="1:7">
      <c r="A171" s="23" t="s">
        <v>55</v>
      </c>
      <c r="B171" s="44">
        <v>32514</v>
      </c>
      <c r="C171" s="45">
        <v>0.109375</v>
      </c>
      <c r="D171" s="68">
        <f t="shared" si="7"/>
        <v>8.6875</v>
      </c>
      <c r="E171" s="67">
        <v>-1286010</v>
      </c>
      <c r="F171" s="68">
        <f t="shared" si="8"/>
        <v>14.884375</v>
      </c>
      <c r="G171" s="46">
        <f t="shared" si="9"/>
        <v>0.86903724126746007</v>
      </c>
    </row>
    <row r="172" spans="1:7">
      <c r="A172" s="20" t="s">
        <v>55</v>
      </c>
      <c r="B172" s="33">
        <v>32559</v>
      </c>
      <c r="C172" s="35">
        <v>0.765625</v>
      </c>
      <c r="D172" s="67">
        <f t="shared" si="7"/>
        <v>8.8125</v>
      </c>
      <c r="E172" s="67">
        <v>-1289564</v>
      </c>
      <c r="F172" s="67">
        <f t="shared" si="8"/>
        <v>14.925509259259259</v>
      </c>
      <c r="G172" s="34">
        <f t="shared" si="9"/>
        <v>0.87143890093998555</v>
      </c>
    </row>
    <row r="173" spans="1:7">
      <c r="A173" s="20" t="s">
        <v>55</v>
      </c>
      <c r="B173" s="33">
        <v>32605</v>
      </c>
      <c r="C173" s="35">
        <v>0.421875</v>
      </c>
      <c r="D173" s="67">
        <f t="shared" si="7"/>
        <v>8.9375</v>
      </c>
      <c r="E173" s="67">
        <v>-1293031</v>
      </c>
      <c r="F173" s="67">
        <f t="shared" si="8"/>
        <v>14.965636574074074</v>
      </c>
      <c r="G173" s="34">
        <f t="shared" si="9"/>
        <v>0.87378176928119144</v>
      </c>
    </row>
    <row r="174" spans="1:7">
      <c r="A174" s="20" t="s">
        <v>55</v>
      </c>
      <c r="B174" s="33">
        <v>32651</v>
      </c>
      <c r="C174" s="35">
        <v>7.8125E-2</v>
      </c>
      <c r="D174" s="67">
        <f t="shared" si="7"/>
        <v>9.0625</v>
      </c>
      <c r="E174" s="67">
        <v>-1296413</v>
      </c>
      <c r="F174" s="67">
        <f t="shared" si="8"/>
        <v>15.004780092592593</v>
      </c>
      <c r="G174" s="34">
        <f t="shared" si="9"/>
        <v>0.87606719781593589</v>
      </c>
    </row>
    <row r="175" spans="1:7">
      <c r="A175" s="20" t="s">
        <v>55</v>
      </c>
      <c r="B175" s="33">
        <v>32696</v>
      </c>
      <c r="C175" s="35">
        <v>0.734375</v>
      </c>
      <c r="D175" s="67">
        <f t="shared" si="7"/>
        <v>9.1875</v>
      </c>
      <c r="E175" s="67">
        <v>-1299714</v>
      </c>
      <c r="F175" s="67">
        <f t="shared" si="8"/>
        <v>15.042986111111111</v>
      </c>
      <c r="G175" s="34">
        <f t="shared" si="9"/>
        <v>0.87829788959393429</v>
      </c>
    </row>
    <row r="176" spans="1:7">
      <c r="A176" s="20" t="s">
        <v>55</v>
      </c>
      <c r="B176" s="33">
        <v>32742</v>
      </c>
      <c r="C176" s="35">
        <v>0.390625</v>
      </c>
      <c r="D176" s="67">
        <f t="shared" si="7"/>
        <v>9.3125</v>
      </c>
      <c r="E176" s="67">
        <v>-1302934</v>
      </c>
      <c r="F176" s="67">
        <f t="shared" si="8"/>
        <v>15.08025462962963</v>
      </c>
      <c r="G176" s="34">
        <f t="shared" si="9"/>
        <v>0.88047384461518707</v>
      </c>
    </row>
    <row r="177" spans="1:7">
      <c r="A177" s="20" t="s">
        <v>55</v>
      </c>
      <c r="B177" s="33">
        <v>32788</v>
      </c>
      <c r="C177" s="35">
        <v>4.6875E-2</v>
      </c>
      <c r="D177" s="67">
        <f t="shared" si="7"/>
        <v>9.4375</v>
      </c>
      <c r="E177" s="67">
        <v>-1306077</v>
      </c>
      <c r="F177" s="67">
        <f t="shared" si="8"/>
        <v>15.116631944444444</v>
      </c>
      <c r="G177" s="34">
        <f t="shared" si="9"/>
        <v>0.88259776592940986</v>
      </c>
    </row>
    <row r="178" spans="1:7">
      <c r="A178" s="20" t="s">
        <v>55</v>
      </c>
      <c r="B178" s="33">
        <v>32833</v>
      </c>
      <c r="C178" s="35">
        <v>0.703125</v>
      </c>
      <c r="D178" s="67">
        <f t="shared" si="7"/>
        <v>9.5625</v>
      </c>
      <c r="E178" s="67">
        <v>-1309145</v>
      </c>
      <c r="F178" s="67">
        <f t="shared" si="8"/>
        <v>15.152141203703703</v>
      </c>
      <c r="G178" s="34">
        <f t="shared" si="9"/>
        <v>0.88467100506146057</v>
      </c>
    </row>
    <row r="179" spans="1:7">
      <c r="A179" s="23" t="s">
        <v>55</v>
      </c>
      <c r="B179" s="44">
        <v>32879</v>
      </c>
      <c r="C179" s="45">
        <v>0.359375</v>
      </c>
      <c r="D179" s="68">
        <f t="shared" si="7"/>
        <v>9.6875</v>
      </c>
      <c r="E179" s="67">
        <v>-1312140</v>
      </c>
      <c r="F179" s="68">
        <f t="shared" si="8"/>
        <v>15.186805555555555</v>
      </c>
      <c r="G179" s="46">
        <f t="shared" si="9"/>
        <v>0.88669491353619723</v>
      </c>
    </row>
    <row r="180" spans="1:7">
      <c r="A180" s="20" t="s">
        <v>55</v>
      </c>
      <c r="B180" s="33">
        <v>32925</v>
      </c>
      <c r="C180" s="35">
        <v>1.5625E-2</v>
      </c>
      <c r="D180" s="67">
        <f t="shared" si="7"/>
        <v>9.8125</v>
      </c>
      <c r="E180" s="67">
        <v>-1315064</v>
      </c>
      <c r="F180" s="67">
        <f t="shared" si="8"/>
        <v>15.220648148148149</v>
      </c>
      <c r="G180" s="34">
        <f t="shared" si="9"/>
        <v>0.88867084287847764</v>
      </c>
    </row>
    <row r="181" spans="1:7">
      <c r="A181" s="20" t="s">
        <v>55</v>
      </c>
      <c r="B181" s="33">
        <v>32970</v>
      </c>
      <c r="C181" s="35">
        <v>0.671875</v>
      </c>
      <c r="D181" s="67">
        <f t="shared" si="7"/>
        <v>9.9375</v>
      </c>
      <c r="E181" s="67">
        <v>-1317919</v>
      </c>
      <c r="F181" s="67">
        <f t="shared" si="8"/>
        <v>15.253692129629629</v>
      </c>
      <c r="G181" s="34">
        <f t="shared" si="9"/>
        <v>0.89060014461315973</v>
      </c>
    </row>
    <row r="182" spans="1:7">
      <c r="A182" s="20" t="s">
        <v>55</v>
      </c>
      <c r="B182" s="33">
        <v>33016</v>
      </c>
      <c r="C182" s="35">
        <v>0.328125</v>
      </c>
      <c r="D182" s="67">
        <f t="shared" si="7"/>
        <v>10.0625</v>
      </c>
      <c r="E182" s="67">
        <v>-1320707</v>
      </c>
      <c r="F182" s="67">
        <f t="shared" si="8"/>
        <v>15.285960648148148</v>
      </c>
      <c r="G182" s="34">
        <f t="shared" si="9"/>
        <v>0.89248417026510163</v>
      </c>
    </row>
    <row r="183" spans="1:7">
      <c r="A183" s="20" t="s">
        <v>55</v>
      </c>
      <c r="B183" s="33">
        <v>33061</v>
      </c>
      <c r="C183" s="35">
        <v>0.984375</v>
      </c>
      <c r="D183" s="67">
        <f t="shared" si="7"/>
        <v>10.1875</v>
      </c>
      <c r="E183" s="67">
        <v>-1323430</v>
      </c>
      <c r="F183" s="67">
        <f t="shared" si="8"/>
        <v>15.317476851851852</v>
      </c>
      <c r="G183" s="34">
        <f t="shared" si="9"/>
        <v>0.89432427135916104</v>
      </c>
    </row>
    <row r="184" spans="1:7">
      <c r="A184" s="20" t="s">
        <v>55</v>
      </c>
      <c r="B184" s="33">
        <v>33107</v>
      </c>
      <c r="C184" s="35">
        <v>0.640625</v>
      </c>
      <c r="D184" s="67">
        <f t="shared" si="7"/>
        <v>10.3125</v>
      </c>
      <c r="E184" s="67">
        <v>-1326091</v>
      </c>
      <c r="F184" s="67">
        <f t="shared" si="8"/>
        <v>15.348275462962963</v>
      </c>
      <c r="G184" s="34">
        <f t="shared" si="9"/>
        <v>0.89612247518262478</v>
      </c>
    </row>
    <row r="185" spans="1:7">
      <c r="A185" s="20" t="s">
        <v>55</v>
      </c>
      <c r="B185" s="33">
        <v>33153</v>
      </c>
      <c r="C185" s="35">
        <v>0.296875</v>
      </c>
      <c r="D185" s="67">
        <f t="shared" si="7"/>
        <v>10.4375</v>
      </c>
      <c r="E185" s="67">
        <v>-1328690</v>
      </c>
      <c r="F185" s="67">
        <f t="shared" si="8"/>
        <v>15.378356481481481</v>
      </c>
      <c r="G185" s="34">
        <f t="shared" si="9"/>
        <v>0.89787878173549296</v>
      </c>
    </row>
    <row r="186" spans="1:7">
      <c r="A186" s="20" t="s">
        <v>55</v>
      </c>
      <c r="B186" s="33">
        <v>33198</v>
      </c>
      <c r="C186" s="35">
        <v>0.953125</v>
      </c>
      <c r="D186" s="67">
        <f t="shared" si="7"/>
        <v>10.5625</v>
      </c>
      <c r="E186" s="67">
        <v>-1331230</v>
      </c>
      <c r="F186" s="67">
        <f t="shared" si="8"/>
        <v>15.407754629629629</v>
      </c>
      <c r="G186" s="34">
        <f t="shared" si="9"/>
        <v>0.89959521830505262</v>
      </c>
    </row>
    <row r="187" spans="1:7">
      <c r="A187" s="40" t="s">
        <v>55</v>
      </c>
      <c r="B187" s="41">
        <v>33244</v>
      </c>
      <c r="C187" s="42">
        <v>0.609375</v>
      </c>
      <c r="D187" s="69">
        <f t="shared" si="7"/>
        <v>10.6875</v>
      </c>
      <c r="E187" s="69">
        <v>-1333712</v>
      </c>
      <c r="F187" s="69">
        <f t="shared" si="8"/>
        <v>15.436481481481481</v>
      </c>
      <c r="G187" s="43">
        <f t="shared" si="9"/>
        <v>0.90127246065373257</v>
      </c>
    </row>
    <row r="188" spans="1:7">
      <c r="A188" s="20" t="s">
        <v>55</v>
      </c>
      <c r="B188" s="33">
        <v>33290</v>
      </c>
      <c r="C188" s="35">
        <v>0.265625</v>
      </c>
      <c r="D188" s="67">
        <f t="shared" si="7"/>
        <v>10.8125</v>
      </c>
      <c r="E188" s="67">
        <v>-1336137</v>
      </c>
      <c r="F188" s="67">
        <f t="shared" si="8"/>
        <v>15.464548611111111</v>
      </c>
      <c r="G188" s="34">
        <f t="shared" si="9"/>
        <v>0.90291118454396169</v>
      </c>
    </row>
    <row r="189" spans="1:7">
      <c r="A189" s="23" t="s">
        <v>55</v>
      </c>
      <c r="B189" s="44">
        <v>33335</v>
      </c>
      <c r="C189" s="45">
        <v>0.921875</v>
      </c>
      <c r="D189" s="68">
        <f t="shared" si="7"/>
        <v>10.9375</v>
      </c>
      <c r="E189" s="67">
        <v>-1338508</v>
      </c>
      <c r="F189" s="68">
        <f t="shared" si="8"/>
        <v>15.491990740740741</v>
      </c>
      <c r="G189" s="46">
        <f t="shared" si="9"/>
        <v>0.90451341726302703</v>
      </c>
    </row>
    <row r="190" spans="1:7">
      <c r="A190" s="20" t="s">
        <v>55</v>
      </c>
      <c r="B190" s="33">
        <v>33381</v>
      </c>
      <c r="C190" s="35">
        <v>0.578125</v>
      </c>
      <c r="D190" s="67">
        <f t="shared" si="7"/>
        <v>11.0625</v>
      </c>
      <c r="E190" s="67">
        <v>-1340826</v>
      </c>
      <c r="F190" s="67">
        <f t="shared" si="8"/>
        <v>15.518819444444444</v>
      </c>
      <c r="G190" s="34">
        <f t="shared" si="9"/>
        <v>0.90607983457335739</v>
      </c>
    </row>
    <row r="191" spans="1:7">
      <c r="A191" s="20" t="s">
        <v>55</v>
      </c>
      <c r="B191" s="33">
        <v>33427</v>
      </c>
      <c r="C191" s="35">
        <v>0.234375</v>
      </c>
      <c r="D191" s="67">
        <f t="shared" si="7"/>
        <v>11.1875</v>
      </c>
      <c r="E191" s="67">
        <v>-1343092</v>
      </c>
      <c r="F191" s="67">
        <f t="shared" si="8"/>
        <v>15.545046296296297</v>
      </c>
      <c r="G191" s="34">
        <f t="shared" si="9"/>
        <v>0.90761111223738189</v>
      </c>
    </row>
    <row r="192" spans="1:7">
      <c r="A192" s="20" t="s">
        <v>55</v>
      </c>
      <c r="B192" s="33">
        <v>33472</v>
      </c>
      <c r="C192" s="35">
        <v>0.890625</v>
      </c>
      <c r="D192" s="67">
        <f t="shared" si="7"/>
        <v>11.3125</v>
      </c>
      <c r="E192" s="67">
        <v>-1345308</v>
      </c>
      <c r="F192" s="67">
        <f t="shared" si="8"/>
        <v>15.570694444444445</v>
      </c>
      <c r="G192" s="34">
        <f t="shared" si="9"/>
        <v>0.90910860177995823</v>
      </c>
    </row>
    <row r="193" spans="1:7">
      <c r="A193" s="20" t="s">
        <v>55</v>
      </c>
      <c r="B193" s="33">
        <v>33518</v>
      </c>
      <c r="C193" s="35">
        <v>0.546875</v>
      </c>
      <c r="D193" s="67">
        <f t="shared" si="7"/>
        <v>11.4375</v>
      </c>
      <c r="E193" s="67">
        <v>-1347476</v>
      </c>
      <c r="F193" s="67">
        <f t="shared" si="8"/>
        <v>15.595787037037036</v>
      </c>
      <c r="G193" s="34">
        <f t="shared" si="9"/>
        <v>0.91057365472594454</v>
      </c>
    </row>
    <row r="194" spans="1:7">
      <c r="A194" s="20" t="s">
        <v>55</v>
      </c>
      <c r="B194" s="33">
        <v>33564</v>
      </c>
      <c r="C194" s="35">
        <v>0.203125</v>
      </c>
      <c r="D194" s="67">
        <f t="shared" si="7"/>
        <v>11.5625</v>
      </c>
      <c r="E194" s="67">
        <v>-1349595</v>
      </c>
      <c r="F194" s="67">
        <f t="shared" si="8"/>
        <v>15.620312500000001</v>
      </c>
      <c r="G194" s="34">
        <f t="shared" si="9"/>
        <v>0.91200559531291181</v>
      </c>
    </row>
    <row r="195" spans="1:7">
      <c r="A195" s="20" t="s">
        <v>55</v>
      </c>
      <c r="B195" s="33">
        <v>33609</v>
      </c>
      <c r="C195" s="35">
        <v>0.859375</v>
      </c>
      <c r="D195" s="67">
        <f t="shared" si="7"/>
        <v>11.6875</v>
      </c>
      <c r="E195" s="67">
        <v>-1351669</v>
      </c>
      <c r="F195" s="67">
        <f t="shared" si="8"/>
        <v>15.644317129629629</v>
      </c>
      <c r="G195" s="34">
        <f t="shared" si="9"/>
        <v>0.91340712659057577</v>
      </c>
    </row>
    <row r="196" spans="1:7">
      <c r="A196" s="20" t="s">
        <v>55</v>
      </c>
      <c r="B196" s="33">
        <v>33655</v>
      </c>
      <c r="C196" s="35">
        <v>0.515625</v>
      </c>
      <c r="D196" s="67">
        <f t="shared" si="7"/>
        <v>11.8125</v>
      </c>
      <c r="E196" s="67">
        <v>-1353698</v>
      </c>
      <c r="F196" s="67">
        <f t="shared" si="8"/>
        <v>15.667800925925926</v>
      </c>
      <c r="G196" s="34">
        <f t="shared" si="9"/>
        <v>0.91477824855893664</v>
      </c>
    </row>
    <row r="197" spans="1:7">
      <c r="A197" s="20" t="s">
        <v>55</v>
      </c>
      <c r="B197" s="33">
        <v>33701</v>
      </c>
      <c r="C197" s="35">
        <v>0.171875</v>
      </c>
      <c r="D197" s="67">
        <f t="shared" si="7"/>
        <v>11.9375</v>
      </c>
      <c r="E197" s="67">
        <v>-1355683</v>
      </c>
      <c r="F197" s="67">
        <f t="shared" si="8"/>
        <v>15.690775462962963</v>
      </c>
      <c r="G197" s="34">
        <f t="shared" si="9"/>
        <v>0.91611963698042309</v>
      </c>
    </row>
    <row r="198" spans="1:7">
      <c r="A198" s="23" t="s">
        <v>55</v>
      </c>
      <c r="B198" s="44">
        <v>33746</v>
      </c>
      <c r="C198" s="45">
        <v>0.828125</v>
      </c>
      <c r="D198" s="68">
        <f t="shared" si="7"/>
        <v>12.0625</v>
      </c>
      <c r="E198" s="67">
        <v>-1357625</v>
      </c>
      <c r="F198" s="68">
        <f t="shared" si="8"/>
        <v>15.713252314814815</v>
      </c>
      <c r="G198" s="46">
        <f t="shared" si="9"/>
        <v>0.91743196761746437</v>
      </c>
    </row>
    <row r="199" spans="1:7">
      <c r="A199" s="20" t="s">
        <v>55</v>
      </c>
      <c r="B199" s="33">
        <v>33792</v>
      </c>
      <c r="C199" s="35">
        <v>0.484375</v>
      </c>
      <c r="D199" s="67">
        <f t="shared" si="7"/>
        <v>12.1875</v>
      </c>
      <c r="E199" s="67">
        <v>-1359526</v>
      </c>
      <c r="F199" s="67">
        <f t="shared" si="8"/>
        <v>15.73525462962963</v>
      </c>
      <c r="G199" s="34">
        <f t="shared" si="9"/>
        <v>0.91871659199491829</v>
      </c>
    </row>
    <row r="200" spans="1:7">
      <c r="A200" s="20" t="s">
        <v>55</v>
      </c>
      <c r="B200" s="33">
        <v>33838</v>
      </c>
      <c r="C200" s="35">
        <v>0.140625</v>
      </c>
      <c r="D200" s="67">
        <f t="shared" si="7"/>
        <v>12.3125</v>
      </c>
      <c r="E200" s="67">
        <v>-1361387</v>
      </c>
      <c r="F200" s="67">
        <f t="shared" si="8"/>
        <v>15.756793981481481</v>
      </c>
      <c r="G200" s="34">
        <f t="shared" si="9"/>
        <v>0.91997418587521362</v>
      </c>
    </row>
    <row r="201" spans="1:7">
      <c r="A201" s="20" t="s">
        <v>55</v>
      </c>
      <c r="B201" s="33">
        <v>33883</v>
      </c>
      <c r="C201" s="35">
        <v>0.796875</v>
      </c>
      <c r="D201" s="67">
        <f t="shared" si="7"/>
        <v>12.4375</v>
      </c>
      <c r="E201" s="67">
        <v>-1363209</v>
      </c>
      <c r="F201" s="67">
        <f t="shared" si="8"/>
        <v>15.777881944444445</v>
      </c>
      <c r="G201" s="34">
        <f t="shared" si="9"/>
        <v>0.92120542502077973</v>
      </c>
    </row>
    <row r="202" spans="1:7">
      <c r="A202" s="20" t="s">
        <v>55</v>
      </c>
      <c r="B202" s="33">
        <v>33929</v>
      </c>
      <c r="C202" s="35">
        <v>0.453125</v>
      </c>
      <c r="D202" s="67">
        <f t="shared" si="7"/>
        <v>12.5625</v>
      </c>
      <c r="E202" s="67">
        <v>-1364992</v>
      </c>
      <c r="F202" s="67">
        <f t="shared" si="8"/>
        <v>15.798518518518518</v>
      </c>
      <c r="G202" s="34">
        <f t="shared" si="9"/>
        <v>0.92241030943161617</v>
      </c>
    </row>
    <row r="203" spans="1:7">
      <c r="A203" s="20" t="s">
        <v>55</v>
      </c>
      <c r="B203" s="33">
        <v>33975</v>
      </c>
      <c r="C203" s="35">
        <v>0.109375</v>
      </c>
      <c r="D203" s="67">
        <f t="shared" si="7"/>
        <v>12.6875</v>
      </c>
      <c r="E203" s="67">
        <v>-1366738</v>
      </c>
      <c r="F203" s="67">
        <f t="shared" si="8"/>
        <v>15.818726851851851</v>
      </c>
      <c r="G203" s="34">
        <f t="shared" si="9"/>
        <v>0.92359019063258119</v>
      </c>
    </row>
    <row r="204" spans="1:7">
      <c r="A204" s="20" t="s">
        <v>55</v>
      </c>
      <c r="B204" s="33">
        <v>34020</v>
      </c>
      <c r="C204" s="35">
        <v>0.765625</v>
      </c>
      <c r="D204" s="67">
        <f t="shared" si="7"/>
        <v>12.8125</v>
      </c>
      <c r="E204" s="67">
        <v>-1368449</v>
      </c>
      <c r="F204" s="67">
        <f t="shared" si="8"/>
        <v>15.838530092592592</v>
      </c>
      <c r="G204" s="34">
        <f t="shared" si="9"/>
        <v>0.92474642014853248</v>
      </c>
    </row>
    <row r="205" spans="1:7">
      <c r="A205" s="20" t="s">
        <v>55</v>
      </c>
      <c r="B205" s="33">
        <v>34066</v>
      </c>
      <c r="C205" s="35">
        <v>0.421875</v>
      </c>
      <c r="D205" s="67">
        <f t="shared" si="7"/>
        <v>12.9375</v>
      </c>
      <c r="E205" s="67">
        <v>-1370124</v>
      </c>
      <c r="F205" s="67">
        <f t="shared" si="8"/>
        <v>15.857916666666666</v>
      </c>
      <c r="G205" s="34">
        <f t="shared" si="9"/>
        <v>0.92587832221704136</v>
      </c>
    </row>
    <row r="206" spans="1:7">
      <c r="A206" s="20" t="s">
        <v>55</v>
      </c>
      <c r="B206" s="33">
        <v>34112</v>
      </c>
      <c r="C206" s="35">
        <v>7.8125E-2</v>
      </c>
      <c r="D206" s="67">
        <f t="shared" si="7"/>
        <v>13.0625</v>
      </c>
      <c r="E206" s="67">
        <v>-1371764</v>
      </c>
      <c r="F206" s="67">
        <f t="shared" si="8"/>
        <v>15.876898148148149</v>
      </c>
      <c r="G206" s="34">
        <f t="shared" si="9"/>
        <v>0.92698657260053652</v>
      </c>
    </row>
    <row r="207" spans="1:7">
      <c r="A207" s="20" t="s">
        <v>55</v>
      </c>
      <c r="B207" s="33">
        <v>34157</v>
      </c>
      <c r="C207" s="35">
        <v>0.734375</v>
      </c>
      <c r="D207" s="67">
        <f t="shared" si="7"/>
        <v>13.1875</v>
      </c>
      <c r="E207" s="67">
        <v>-1373372</v>
      </c>
      <c r="F207" s="67">
        <f t="shared" si="8"/>
        <v>15.89550925925926</v>
      </c>
      <c r="G207" s="34">
        <f t="shared" si="9"/>
        <v>0.92807319858630499</v>
      </c>
    </row>
    <row r="208" spans="1:7">
      <c r="A208" s="20" t="s">
        <v>55</v>
      </c>
      <c r="B208" s="33">
        <v>34203</v>
      </c>
      <c r="C208" s="35">
        <v>0.390625</v>
      </c>
      <c r="D208" s="67">
        <f t="shared" si="7"/>
        <v>13.3125</v>
      </c>
      <c r="E208" s="67">
        <v>-1374946</v>
      </c>
      <c r="F208" s="67">
        <f t="shared" si="8"/>
        <v>15.913726851851852</v>
      </c>
      <c r="G208" s="34">
        <f t="shared" si="9"/>
        <v>0.92913684864948876</v>
      </c>
    </row>
    <row r="209" spans="1:7">
      <c r="A209" s="20" t="s">
        <v>55</v>
      </c>
      <c r="B209" s="33">
        <v>34249</v>
      </c>
      <c r="C209" s="35">
        <v>4.6875E-2</v>
      </c>
      <c r="D209" s="67">
        <f t="shared" si="7"/>
        <v>13.4375</v>
      </c>
      <c r="E209" s="67">
        <v>-1376490</v>
      </c>
      <c r="F209" s="67">
        <f t="shared" si="8"/>
        <v>15.931597222222223</v>
      </c>
      <c r="G209" s="34">
        <f t="shared" si="9"/>
        <v>0.93018022583980375</v>
      </c>
    </row>
    <row r="210" spans="1:7">
      <c r="A210" s="20" t="s">
        <v>55</v>
      </c>
      <c r="B210" s="33">
        <v>34294</v>
      </c>
      <c r="C210" s="35">
        <v>0.703125</v>
      </c>
      <c r="D210" s="67">
        <f t="shared" si="7"/>
        <v>13.5625</v>
      </c>
      <c r="E210" s="67">
        <v>-1378002</v>
      </c>
      <c r="F210" s="67">
        <f t="shared" si="8"/>
        <v>15.949097222222223</v>
      </c>
      <c r="G210" s="34">
        <f t="shared" si="9"/>
        <v>0.93120197863239207</v>
      </c>
    </row>
    <row r="211" spans="1:7">
      <c r="A211" s="20" t="s">
        <v>55</v>
      </c>
      <c r="B211" s="33">
        <v>34340</v>
      </c>
      <c r="C211" s="35">
        <v>0.359375</v>
      </c>
      <c r="D211" s="67">
        <f t="shared" si="7"/>
        <v>13.6875</v>
      </c>
      <c r="E211" s="67">
        <v>-1379484</v>
      </c>
      <c r="F211" s="67">
        <f t="shared" si="8"/>
        <v>15.96625</v>
      </c>
      <c r="G211" s="34">
        <f t="shared" si="9"/>
        <v>0.9322034585521114</v>
      </c>
    </row>
    <row r="212" spans="1:7">
      <c r="A212" s="20" t="s">
        <v>55</v>
      </c>
      <c r="B212" s="33">
        <v>34386</v>
      </c>
      <c r="C212" s="35">
        <v>1.5625E-2</v>
      </c>
      <c r="D212" s="67">
        <f t="shared" si="7"/>
        <v>13.8125</v>
      </c>
      <c r="E212" s="67">
        <v>-1380937</v>
      </c>
      <c r="F212" s="67">
        <f t="shared" si="8"/>
        <v>15.98306712962963</v>
      </c>
      <c r="G212" s="34">
        <f t="shared" si="9"/>
        <v>0.93318534136139097</v>
      </c>
    </row>
    <row r="213" spans="1:7">
      <c r="A213" s="20" t="s">
        <v>55</v>
      </c>
      <c r="B213" s="33">
        <v>34431</v>
      </c>
      <c r="C213" s="35">
        <v>0.671875</v>
      </c>
      <c r="D213" s="67">
        <f t="shared" si="7"/>
        <v>13.9375</v>
      </c>
      <c r="E213" s="67">
        <v>-1382361</v>
      </c>
      <c r="F213" s="67">
        <f t="shared" si="8"/>
        <v>15.999548611111111</v>
      </c>
      <c r="G213" s="34">
        <f t="shared" si="9"/>
        <v>0.93414762706023069</v>
      </c>
    </row>
    <row r="214" spans="1:7">
      <c r="A214" s="20" t="s">
        <v>55</v>
      </c>
      <c r="B214" s="33">
        <v>34477</v>
      </c>
      <c r="C214" s="35">
        <v>0.328125</v>
      </c>
      <c r="D214" s="67">
        <f t="shared" si="7"/>
        <v>14.0625</v>
      </c>
      <c r="E214" s="67">
        <v>-1383758</v>
      </c>
      <c r="F214" s="67">
        <f t="shared" si="8"/>
        <v>16.015717592592594</v>
      </c>
      <c r="G214" s="34">
        <f t="shared" si="9"/>
        <v>0.93509166717348857</v>
      </c>
    </row>
    <row r="215" spans="1:7">
      <c r="A215" s="20" t="s">
        <v>55</v>
      </c>
      <c r="B215" s="33">
        <v>34522</v>
      </c>
      <c r="C215" s="35">
        <v>0.984375</v>
      </c>
      <c r="D215" s="67">
        <f t="shared" si="7"/>
        <v>14.1875</v>
      </c>
      <c r="E215" s="67">
        <v>-1385127</v>
      </c>
      <c r="F215" s="67">
        <f t="shared" si="8"/>
        <v>16.0315625</v>
      </c>
      <c r="G215" s="34">
        <f t="shared" si="9"/>
        <v>0.93601678593873539</v>
      </c>
    </row>
    <row r="216" spans="1:7">
      <c r="A216" s="20" t="s">
        <v>55</v>
      </c>
      <c r="B216" s="33">
        <v>34568</v>
      </c>
      <c r="C216" s="35">
        <v>0.640625</v>
      </c>
      <c r="D216" s="67">
        <f t="shared" si="7"/>
        <v>14.3125</v>
      </c>
      <c r="E216" s="67">
        <v>-1386470</v>
      </c>
      <c r="F216" s="67">
        <f t="shared" si="8"/>
        <v>16.047106481481482</v>
      </c>
      <c r="G216" s="34">
        <f t="shared" si="9"/>
        <v>0.93692433488082927</v>
      </c>
    </row>
    <row r="217" spans="1:7">
      <c r="A217" s="20" t="s">
        <v>55</v>
      </c>
      <c r="B217" s="33">
        <v>34614</v>
      </c>
      <c r="C217" s="35">
        <v>0.296875</v>
      </c>
      <c r="D217" s="67">
        <f t="shared" si="7"/>
        <v>14.4375</v>
      </c>
      <c r="E217" s="67">
        <v>-1387786</v>
      </c>
      <c r="F217" s="67">
        <f t="shared" si="8"/>
        <v>16.062337962962964</v>
      </c>
      <c r="G217" s="34">
        <f t="shared" si="9"/>
        <v>0.93781363823734132</v>
      </c>
    </row>
    <row r="218" spans="1:7">
      <c r="A218" s="20" t="s">
        <v>55</v>
      </c>
      <c r="B218" s="33">
        <v>34659</v>
      </c>
      <c r="C218" s="35">
        <v>0.953125</v>
      </c>
      <c r="D218" s="67">
        <f t="shared" si="7"/>
        <v>14.5625</v>
      </c>
      <c r="E218" s="67">
        <v>-1389078</v>
      </c>
      <c r="F218" s="67">
        <f t="shared" si="8"/>
        <v>16.077291666666667</v>
      </c>
      <c r="G218" s="34">
        <f t="shared" si="9"/>
        <v>0.93868672329555825</v>
      </c>
    </row>
    <row r="219" spans="1:7">
      <c r="A219" s="20" t="s">
        <v>55</v>
      </c>
      <c r="B219" s="33">
        <v>34705</v>
      </c>
      <c r="C219" s="35">
        <v>0.609375</v>
      </c>
      <c r="D219" s="67">
        <f t="shared" si="7"/>
        <v>14.6875</v>
      </c>
      <c r="E219" s="67">
        <v>-1390345</v>
      </c>
      <c r="F219" s="67">
        <f t="shared" si="8"/>
        <v>16.09195601851852</v>
      </c>
      <c r="G219" s="34">
        <f t="shared" si="9"/>
        <v>0.93954291429305115</v>
      </c>
    </row>
    <row r="220" spans="1:7">
      <c r="A220" s="20" t="s">
        <v>55</v>
      </c>
      <c r="B220" s="33">
        <v>34751</v>
      </c>
      <c r="C220" s="35">
        <v>0.265625</v>
      </c>
      <c r="D220" s="67">
        <f t="shared" si="7"/>
        <v>14.8125</v>
      </c>
      <c r="E220" s="67">
        <v>-1391588</v>
      </c>
      <c r="F220" s="67">
        <f t="shared" si="8"/>
        <v>16.106342592592593</v>
      </c>
      <c r="G220" s="34">
        <f t="shared" si="9"/>
        <v>0.94038288699224903</v>
      </c>
    </row>
    <row r="221" spans="1:7">
      <c r="A221" s="20" t="s">
        <v>55</v>
      </c>
      <c r="B221" s="33">
        <v>34796</v>
      </c>
      <c r="C221" s="35">
        <v>0.921875</v>
      </c>
      <c r="D221" s="67">
        <f t="shared" si="7"/>
        <v>14.9375</v>
      </c>
      <c r="E221" s="67">
        <v>-1392808</v>
      </c>
      <c r="F221" s="67">
        <f t="shared" si="8"/>
        <v>16.120462962962964</v>
      </c>
      <c r="G221" s="34">
        <f t="shared" si="9"/>
        <v>0.94120731715558081</v>
      </c>
    </row>
    <row r="222" spans="1:7">
      <c r="A222" s="20" t="s">
        <v>55</v>
      </c>
      <c r="B222" s="33">
        <v>34842</v>
      </c>
      <c r="C222" s="35">
        <v>0.578125</v>
      </c>
      <c r="D222" s="67">
        <f t="shared" si="7"/>
        <v>15.0625</v>
      </c>
      <c r="E222" s="67">
        <v>-1394005</v>
      </c>
      <c r="F222" s="67">
        <f t="shared" si="8"/>
        <v>16.134317129629629</v>
      </c>
      <c r="G222" s="34">
        <f t="shared" si="9"/>
        <v>0.94201620478304648</v>
      </c>
    </row>
    <row r="223" spans="1:7">
      <c r="A223" s="20" t="s">
        <v>55</v>
      </c>
      <c r="B223" s="33">
        <v>34888</v>
      </c>
      <c r="C223" s="35">
        <v>0.234375</v>
      </c>
      <c r="D223" s="67">
        <f t="shared" si="7"/>
        <v>15.1875</v>
      </c>
      <c r="E223" s="67">
        <v>-1395180</v>
      </c>
      <c r="F223" s="67">
        <f t="shared" si="8"/>
        <v>16.147916666666667</v>
      </c>
      <c r="G223" s="34">
        <f t="shared" si="9"/>
        <v>0.94281022563707506</v>
      </c>
    </row>
    <row r="224" spans="1:7">
      <c r="A224" s="20" t="s">
        <v>55</v>
      </c>
      <c r="B224" s="33">
        <v>34933</v>
      </c>
      <c r="C224" s="35">
        <v>0.890625</v>
      </c>
      <c r="D224" s="67">
        <f t="shared" si="7"/>
        <v>15.3125</v>
      </c>
      <c r="E224" s="67">
        <v>-1396333</v>
      </c>
      <c r="F224" s="67">
        <f t="shared" si="8"/>
        <v>16.161261574074075</v>
      </c>
      <c r="G224" s="34">
        <f t="shared" si="9"/>
        <v>0.94358937971766654</v>
      </c>
    </row>
    <row r="225" spans="1:7">
      <c r="A225" s="20" t="s">
        <v>55</v>
      </c>
      <c r="B225" s="33">
        <v>34979</v>
      </c>
      <c r="C225" s="35">
        <v>0.546875</v>
      </c>
      <c r="D225" s="67">
        <f t="shared" si="7"/>
        <v>15.4375</v>
      </c>
      <c r="E225" s="67">
        <v>-1397464</v>
      </c>
      <c r="F225" s="67">
        <f t="shared" si="8"/>
        <v>16.174351851851853</v>
      </c>
      <c r="G225" s="34">
        <f t="shared" si="9"/>
        <v>0.94435366702482082</v>
      </c>
    </row>
    <row r="226" spans="1:7">
      <c r="A226" s="20" t="s">
        <v>55</v>
      </c>
      <c r="B226" s="33">
        <v>35025</v>
      </c>
      <c r="C226" s="35">
        <v>0.203125</v>
      </c>
      <c r="D226" s="67">
        <f t="shared" si="7"/>
        <v>15.5625</v>
      </c>
      <c r="E226" s="67">
        <v>-1398576</v>
      </c>
      <c r="F226" s="67">
        <f t="shared" si="8"/>
        <v>16.187222222222221</v>
      </c>
      <c r="G226" s="34">
        <f t="shared" si="9"/>
        <v>0.94510511484582471</v>
      </c>
    </row>
    <row r="227" spans="1:7">
      <c r="A227" s="20" t="s">
        <v>55</v>
      </c>
      <c r="B227" s="33">
        <v>35070</v>
      </c>
      <c r="C227" s="35">
        <v>0.859375</v>
      </c>
      <c r="D227" s="67">
        <f t="shared" si="7"/>
        <v>15.6875</v>
      </c>
      <c r="E227" s="67">
        <v>-1399666</v>
      </c>
      <c r="F227" s="67">
        <f t="shared" si="8"/>
        <v>16.199837962962963</v>
      </c>
      <c r="G227" s="34">
        <f t="shared" si="9"/>
        <v>0.94584169589339173</v>
      </c>
    </row>
    <row r="228" spans="1:7">
      <c r="A228" s="20" t="s">
        <v>55</v>
      </c>
      <c r="B228" s="33">
        <v>35116</v>
      </c>
      <c r="C228" s="35">
        <v>0.515625</v>
      </c>
      <c r="D228" s="67">
        <f t="shared" si="7"/>
        <v>15.8125</v>
      </c>
      <c r="E228" s="67">
        <v>-1400737</v>
      </c>
      <c r="F228" s="67">
        <f t="shared" si="8"/>
        <v>16.212233796296296</v>
      </c>
      <c r="G228" s="34">
        <f t="shared" si="9"/>
        <v>0.94656543745480837</v>
      </c>
    </row>
    <row r="229" spans="1:7">
      <c r="A229" s="20" t="s">
        <v>55</v>
      </c>
      <c r="B229" s="33">
        <v>35162</v>
      </c>
      <c r="C229" s="35">
        <v>0.171875</v>
      </c>
      <c r="D229" s="67">
        <f t="shared" si="7"/>
        <v>15.9375</v>
      </c>
      <c r="E229" s="67">
        <v>-1401789</v>
      </c>
      <c r="F229" s="67">
        <f t="shared" si="8"/>
        <v>16.224409722222223</v>
      </c>
      <c r="G229" s="34">
        <f t="shared" si="9"/>
        <v>0.94727633953007484</v>
      </c>
    </row>
    <row r="230" spans="1:7">
      <c r="A230" s="20" t="s">
        <v>55</v>
      </c>
      <c r="B230" s="33">
        <v>35207</v>
      </c>
      <c r="C230" s="35">
        <v>0.828125</v>
      </c>
      <c r="D230" s="67">
        <f t="shared" ref="D230:D293" si="10">((B230+C230)-$D$100)/365.25</f>
        <v>16.0625</v>
      </c>
      <c r="E230" s="67">
        <v>-1402822</v>
      </c>
      <c r="F230" s="67">
        <f t="shared" ref="F230:F293" si="11">-E230/86400</f>
        <v>16.236365740740741</v>
      </c>
      <c r="G230" s="34">
        <f t="shared" ref="G230:G293" si="12">F230/$C$53</f>
        <v>0.94797440211919093</v>
      </c>
    </row>
    <row r="231" spans="1:7">
      <c r="A231" s="20" t="s">
        <v>55</v>
      </c>
      <c r="B231" s="33">
        <v>35253</v>
      </c>
      <c r="C231" s="35">
        <v>0.484375</v>
      </c>
      <c r="D231" s="67">
        <f t="shared" si="10"/>
        <v>16.1875</v>
      </c>
      <c r="E231" s="67">
        <v>-1403837</v>
      </c>
      <c r="F231" s="67">
        <f t="shared" si="11"/>
        <v>16.248113425925926</v>
      </c>
      <c r="G231" s="34">
        <f t="shared" si="12"/>
        <v>0.94866030098458587</v>
      </c>
    </row>
    <row r="232" spans="1:7">
      <c r="A232" s="20" t="s">
        <v>55</v>
      </c>
      <c r="B232" s="33">
        <v>35299</v>
      </c>
      <c r="C232" s="35">
        <v>0.140625</v>
      </c>
      <c r="D232" s="67">
        <f t="shared" si="10"/>
        <v>16.3125</v>
      </c>
      <c r="E232" s="67">
        <v>-1404834</v>
      </c>
      <c r="F232" s="67">
        <f t="shared" si="11"/>
        <v>16.259652777777777</v>
      </c>
      <c r="G232" s="34">
        <f t="shared" si="12"/>
        <v>0.94933403612625944</v>
      </c>
    </row>
    <row r="233" spans="1:7">
      <c r="A233" s="20" t="s">
        <v>55</v>
      </c>
      <c r="B233" s="33">
        <v>35344</v>
      </c>
      <c r="C233" s="35">
        <v>0.796875</v>
      </c>
      <c r="D233" s="67">
        <f t="shared" si="10"/>
        <v>16.4375</v>
      </c>
      <c r="E233" s="67">
        <v>-1405813</v>
      </c>
      <c r="F233" s="67">
        <f t="shared" si="11"/>
        <v>16.270983796296296</v>
      </c>
      <c r="G233" s="34">
        <f t="shared" si="12"/>
        <v>0.94999560754421175</v>
      </c>
    </row>
    <row r="234" spans="1:7">
      <c r="A234" s="20" t="s">
        <v>55</v>
      </c>
      <c r="B234" s="33">
        <v>35390</v>
      </c>
      <c r="C234" s="35">
        <v>0.453125</v>
      </c>
      <c r="D234" s="67">
        <f t="shared" si="10"/>
        <v>16.5625</v>
      </c>
      <c r="E234" s="67">
        <v>-1406774</v>
      </c>
      <c r="F234" s="67">
        <f t="shared" si="11"/>
        <v>16.282106481481481</v>
      </c>
      <c r="G234" s="34">
        <f t="shared" si="12"/>
        <v>0.95064501523844269</v>
      </c>
    </row>
    <row r="235" spans="1:7">
      <c r="A235" s="20" t="s">
        <v>55</v>
      </c>
      <c r="B235" s="33">
        <v>35436</v>
      </c>
      <c r="C235" s="35">
        <v>0.109375</v>
      </c>
      <c r="D235" s="67">
        <f t="shared" si="10"/>
        <v>16.6875</v>
      </c>
      <c r="E235" s="67">
        <v>-1407720</v>
      </c>
      <c r="F235" s="67">
        <f t="shared" si="11"/>
        <v>16.293055555555554</v>
      </c>
      <c r="G235" s="34">
        <f t="shared" si="12"/>
        <v>0.95128428649623931</v>
      </c>
    </row>
    <row r="236" spans="1:7">
      <c r="A236" s="20" t="s">
        <v>55</v>
      </c>
      <c r="B236" s="33">
        <v>35481</v>
      </c>
      <c r="C236" s="35">
        <v>0.765625</v>
      </c>
      <c r="D236" s="67">
        <f t="shared" si="10"/>
        <v>16.8125</v>
      </c>
      <c r="E236" s="67">
        <v>-1408648</v>
      </c>
      <c r="F236" s="67">
        <f t="shared" si="11"/>
        <v>16.303796296296298</v>
      </c>
      <c r="G236" s="34">
        <f t="shared" si="12"/>
        <v>0.95191139403031477</v>
      </c>
    </row>
    <row r="237" spans="1:7">
      <c r="A237" s="20" t="s">
        <v>55</v>
      </c>
      <c r="B237" s="33">
        <v>35527</v>
      </c>
      <c r="C237" s="35">
        <v>0.421875</v>
      </c>
      <c r="D237" s="67">
        <f t="shared" si="10"/>
        <v>16.9375</v>
      </c>
      <c r="E237" s="67">
        <v>-1409561</v>
      </c>
      <c r="F237" s="67">
        <f t="shared" si="11"/>
        <v>16.314363425925926</v>
      </c>
      <c r="G237" s="34">
        <f t="shared" si="12"/>
        <v>0.95252836512795558</v>
      </c>
    </row>
    <row r="238" spans="1:7">
      <c r="A238" s="20" t="s">
        <v>55</v>
      </c>
      <c r="B238" s="33">
        <v>35573</v>
      </c>
      <c r="C238" s="35">
        <v>7.8125E-2</v>
      </c>
      <c r="D238" s="67">
        <f t="shared" si="10"/>
        <v>17.0625</v>
      </c>
      <c r="E238" s="67">
        <v>-1410458</v>
      </c>
      <c r="F238" s="67">
        <f t="shared" si="11"/>
        <v>16.324745370370369</v>
      </c>
      <c r="G238" s="34">
        <f t="shared" si="12"/>
        <v>0.95313452402673304</v>
      </c>
    </row>
    <row r="239" spans="1:7">
      <c r="A239" s="20" t="s">
        <v>55</v>
      </c>
      <c r="B239" s="33">
        <v>35618</v>
      </c>
      <c r="C239" s="35">
        <v>0.734375</v>
      </c>
      <c r="D239" s="67">
        <f t="shared" si="10"/>
        <v>17.1875</v>
      </c>
      <c r="E239" s="67">
        <v>-1411340</v>
      </c>
      <c r="F239" s="67">
        <f t="shared" si="11"/>
        <v>16.334953703703704</v>
      </c>
      <c r="G239" s="34">
        <f t="shared" si="12"/>
        <v>0.95373054648907629</v>
      </c>
    </row>
    <row r="240" spans="1:7">
      <c r="A240" s="20" t="s">
        <v>55</v>
      </c>
      <c r="B240" s="33">
        <v>35664</v>
      </c>
      <c r="C240" s="35">
        <v>0.390625</v>
      </c>
      <c r="D240" s="67">
        <f t="shared" si="10"/>
        <v>17.3125</v>
      </c>
      <c r="E240" s="67">
        <v>-1412207</v>
      </c>
      <c r="F240" s="67">
        <f t="shared" si="11"/>
        <v>16.344988425925926</v>
      </c>
      <c r="G240" s="34">
        <f t="shared" si="12"/>
        <v>0.9543164325149851</v>
      </c>
    </row>
    <row r="241" spans="1:7">
      <c r="A241" s="20" t="s">
        <v>55</v>
      </c>
      <c r="B241" s="33">
        <v>35710</v>
      </c>
      <c r="C241" s="35">
        <v>4.6875E-2</v>
      </c>
      <c r="D241" s="67">
        <f t="shared" si="10"/>
        <v>17.4375</v>
      </c>
      <c r="E241" s="67">
        <v>-1413059</v>
      </c>
      <c r="F241" s="67">
        <f t="shared" si="11"/>
        <v>16.354849537037037</v>
      </c>
      <c r="G241" s="34">
        <f t="shared" si="12"/>
        <v>0.95489218210445936</v>
      </c>
    </row>
    <row r="242" spans="1:7">
      <c r="A242" s="20" t="s">
        <v>55</v>
      </c>
      <c r="B242" s="33">
        <v>35755</v>
      </c>
      <c r="C242" s="35">
        <v>0.703125</v>
      </c>
      <c r="D242" s="67">
        <f t="shared" si="10"/>
        <v>17.5625</v>
      </c>
      <c r="E242" s="67">
        <v>-1413897</v>
      </c>
      <c r="F242" s="67">
        <f t="shared" si="11"/>
        <v>16.364548611111111</v>
      </c>
      <c r="G242" s="34">
        <f t="shared" si="12"/>
        <v>0.9554584710199282</v>
      </c>
    </row>
    <row r="243" spans="1:7">
      <c r="A243" s="20" t="s">
        <v>55</v>
      </c>
      <c r="B243" s="33">
        <v>35801</v>
      </c>
      <c r="C243" s="35">
        <v>0.359375</v>
      </c>
      <c r="D243" s="67">
        <f t="shared" si="10"/>
        <v>17.6875</v>
      </c>
      <c r="E243" s="67">
        <v>-1414721</v>
      </c>
      <c r="F243" s="67">
        <f t="shared" si="11"/>
        <v>16.374085648148149</v>
      </c>
      <c r="G243" s="34">
        <f t="shared" si="12"/>
        <v>0.95601529926139173</v>
      </c>
    </row>
    <row r="244" spans="1:7">
      <c r="A244" s="20" t="s">
        <v>55</v>
      </c>
      <c r="B244" s="33">
        <v>35847</v>
      </c>
      <c r="C244" s="35">
        <v>1.5625E-2</v>
      </c>
      <c r="D244" s="67">
        <f t="shared" si="10"/>
        <v>17.8125</v>
      </c>
      <c r="E244" s="67">
        <v>-1415532</v>
      </c>
      <c r="F244" s="67">
        <f t="shared" si="11"/>
        <v>16.383472222222224</v>
      </c>
      <c r="G244" s="34">
        <f t="shared" si="12"/>
        <v>0.95656334259127873</v>
      </c>
    </row>
    <row r="245" spans="1:7">
      <c r="A245" s="20" t="s">
        <v>55</v>
      </c>
      <c r="B245" s="33">
        <v>35892</v>
      </c>
      <c r="C245" s="35">
        <v>0.671875</v>
      </c>
      <c r="D245" s="67">
        <f t="shared" si="10"/>
        <v>17.9375</v>
      </c>
      <c r="E245" s="67">
        <v>-1416328</v>
      </c>
      <c r="F245" s="67">
        <f t="shared" si="11"/>
        <v>16.392685185185186</v>
      </c>
      <c r="G245" s="34">
        <f t="shared" si="12"/>
        <v>0.95710124948473119</v>
      </c>
    </row>
    <row r="246" spans="1:7">
      <c r="A246" s="20" t="s">
        <v>55</v>
      </c>
      <c r="B246" s="33">
        <v>35938</v>
      </c>
      <c r="C246" s="35">
        <v>0.328125</v>
      </c>
      <c r="D246" s="67">
        <f t="shared" si="10"/>
        <v>18.0625</v>
      </c>
      <c r="E246" s="67">
        <v>-1417112</v>
      </c>
      <c r="F246" s="67">
        <f t="shared" si="11"/>
        <v>16.401759259259258</v>
      </c>
      <c r="G246" s="34">
        <f t="shared" si="12"/>
        <v>0.95763104722903603</v>
      </c>
    </row>
    <row r="247" spans="1:7">
      <c r="A247" s="20" t="s">
        <v>55</v>
      </c>
      <c r="B247" s="33">
        <v>35983</v>
      </c>
      <c r="C247" s="35">
        <v>0.984375</v>
      </c>
      <c r="D247" s="67">
        <f t="shared" si="10"/>
        <v>18.1875</v>
      </c>
      <c r="E247" s="67">
        <v>-1417883</v>
      </c>
      <c r="F247" s="67">
        <f t="shared" si="11"/>
        <v>16.410682870370369</v>
      </c>
      <c r="G247" s="34">
        <f t="shared" si="12"/>
        <v>0.95815206006176457</v>
      </c>
    </row>
    <row r="248" spans="1:7">
      <c r="A248" s="20" t="s">
        <v>55</v>
      </c>
      <c r="B248" s="33">
        <v>36029</v>
      </c>
      <c r="C248" s="35">
        <v>0.640625</v>
      </c>
      <c r="D248" s="67">
        <f t="shared" si="10"/>
        <v>18.3125</v>
      </c>
      <c r="E248" s="67">
        <v>-1418642</v>
      </c>
      <c r="F248" s="67">
        <f t="shared" si="11"/>
        <v>16.419467592592593</v>
      </c>
      <c r="G248" s="34">
        <f t="shared" si="12"/>
        <v>0.95866496374534571</v>
      </c>
    </row>
    <row r="249" spans="1:7">
      <c r="A249" s="20" t="s">
        <v>55</v>
      </c>
      <c r="B249" s="33">
        <v>36075</v>
      </c>
      <c r="C249" s="35">
        <v>0.296875</v>
      </c>
      <c r="D249" s="67">
        <f t="shared" si="10"/>
        <v>18.4375</v>
      </c>
      <c r="E249" s="67">
        <v>-1419388</v>
      </c>
      <c r="F249" s="67">
        <f t="shared" si="11"/>
        <v>16.428101851851853</v>
      </c>
      <c r="G249" s="34">
        <f t="shared" si="12"/>
        <v>0.95916908251735022</v>
      </c>
    </row>
    <row r="250" spans="1:7">
      <c r="A250" s="20" t="s">
        <v>55</v>
      </c>
      <c r="B250" s="33">
        <v>36120</v>
      </c>
      <c r="C250" s="35">
        <v>0.953125</v>
      </c>
      <c r="D250" s="67">
        <f t="shared" si="10"/>
        <v>18.5625</v>
      </c>
      <c r="E250" s="67">
        <v>-1420122</v>
      </c>
      <c r="F250" s="67">
        <f t="shared" si="11"/>
        <v>16.436597222222222</v>
      </c>
      <c r="G250" s="34">
        <f t="shared" si="12"/>
        <v>0.95966509214020712</v>
      </c>
    </row>
    <row r="251" spans="1:7">
      <c r="A251" s="20" t="s">
        <v>55</v>
      </c>
      <c r="B251" s="33">
        <v>36166</v>
      </c>
      <c r="C251" s="35">
        <v>0.609375</v>
      </c>
      <c r="D251" s="67">
        <f t="shared" si="10"/>
        <v>18.6875</v>
      </c>
      <c r="E251" s="67">
        <v>-1420844</v>
      </c>
      <c r="F251" s="67">
        <f t="shared" si="11"/>
        <v>16.444953703703703</v>
      </c>
      <c r="G251" s="34">
        <f t="shared" si="12"/>
        <v>0.96015299261391662</v>
      </c>
    </row>
    <row r="252" spans="1:7">
      <c r="A252" s="20" t="s">
        <v>55</v>
      </c>
      <c r="B252" s="33">
        <v>36212</v>
      </c>
      <c r="C252" s="35">
        <v>0.265625</v>
      </c>
      <c r="D252" s="67">
        <f t="shared" si="10"/>
        <v>18.8125</v>
      </c>
      <c r="E252" s="67">
        <v>-1421555</v>
      </c>
      <c r="F252" s="67">
        <f t="shared" si="11"/>
        <v>16.45318287037037</v>
      </c>
      <c r="G252" s="34">
        <f t="shared" si="12"/>
        <v>0.96063345970090752</v>
      </c>
    </row>
    <row r="253" spans="1:7">
      <c r="A253" s="20" t="s">
        <v>55</v>
      </c>
      <c r="B253" s="33">
        <v>36257</v>
      </c>
      <c r="C253" s="35">
        <v>0.921875</v>
      </c>
      <c r="D253" s="67">
        <f t="shared" si="10"/>
        <v>18.9375</v>
      </c>
      <c r="E253" s="67">
        <v>-1422254</v>
      </c>
      <c r="F253" s="67">
        <f t="shared" si="11"/>
        <v>16.461273148148148</v>
      </c>
      <c r="G253" s="34">
        <f t="shared" si="12"/>
        <v>0.96110581763875091</v>
      </c>
    </row>
    <row r="254" spans="1:7">
      <c r="A254" s="20" t="s">
        <v>55</v>
      </c>
      <c r="B254" s="33">
        <v>36303</v>
      </c>
      <c r="C254" s="35">
        <v>0.578125</v>
      </c>
      <c r="D254" s="67">
        <f t="shared" si="10"/>
        <v>19.0625</v>
      </c>
      <c r="E254" s="67">
        <v>-1422942</v>
      </c>
      <c r="F254" s="67">
        <f t="shared" si="11"/>
        <v>16.469236111111112</v>
      </c>
      <c r="G254" s="34">
        <f t="shared" si="12"/>
        <v>0.96157074218987582</v>
      </c>
    </row>
    <row r="255" spans="1:7">
      <c r="A255" s="20" t="s">
        <v>55</v>
      </c>
      <c r="B255" s="33">
        <v>36349</v>
      </c>
      <c r="C255" s="35">
        <v>0.234375</v>
      </c>
      <c r="D255" s="67">
        <f t="shared" si="10"/>
        <v>19.1875</v>
      </c>
      <c r="E255" s="67">
        <v>-1423620</v>
      </c>
      <c r="F255" s="67">
        <f t="shared" si="11"/>
        <v>16.477083333333333</v>
      </c>
      <c r="G255" s="34">
        <f t="shared" si="12"/>
        <v>0.96202890911671091</v>
      </c>
    </row>
    <row r="256" spans="1:7">
      <c r="A256" s="20" t="s">
        <v>55</v>
      </c>
      <c r="B256" s="33">
        <v>36394</v>
      </c>
      <c r="C256" s="35">
        <v>0.890625</v>
      </c>
      <c r="D256" s="67">
        <f t="shared" si="10"/>
        <v>19.3125</v>
      </c>
      <c r="E256" s="67">
        <v>-1424287</v>
      </c>
      <c r="F256" s="67">
        <f t="shared" si="11"/>
        <v>16.484803240740742</v>
      </c>
      <c r="G256" s="34">
        <f t="shared" si="12"/>
        <v>0.96247964265682762</v>
      </c>
    </row>
    <row r="257" spans="1:7">
      <c r="A257" s="20" t="s">
        <v>55</v>
      </c>
      <c r="B257" s="33">
        <v>36440</v>
      </c>
      <c r="C257" s="35">
        <v>0.546875</v>
      </c>
      <c r="D257" s="67">
        <f t="shared" si="10"/>
        <v>19.4375</v>
      </c>
      <c r="E257" s="67">
        <v>-1424944</v>
      </c>
      <c r="F257" s="67">
        <f t="shared" si="11"/>
        <v>16.492407407407409</v>
      </c>
      <c r="G257" s="34">
        <f t="shared" si="12"/>
        <v>0.96292361857265474</v>
      </c>
    </row>
    <row r="258" spans="1:7">
      <c r="A258" s="20" t="s">
        <v>55</v>
      </c>
      <c r="B258" s="33">
        <v>36486</v>
      </c>
      <c r="C258" s="35">
        <v>0.203125</v>
      </c>
      <c r="D258" s="67">
        <f t="shared" si="10"/>
        <v>19.5625</v>
      </c>
      <c r="E258" s="67">
        <v>-1425590</v>
      </c>
      <c r="F258" s="67">
        <f t="shared" si="11"/>
        <v>16.499884259259261</v>
      </c>
      <c r="G258" s="34">
        <f t="shared" si="12"/>
        <v>0.96336016110176315</v>
      </c>
    </row>
    <row r="259" spans="1:7">
      <c r="A259" s="20" t="s">
        <v>55</v>
      </c>
      <c r="B259" s="33">
        <v>36531</v>
      </c>
      <c r="C259" s="35">
        <v>0.859375</v>
      </c>
      <c r="D259" s="67">
        <f t="shared" si="10"/>
        <v>19.6875</v>
      </c>
      <c r="E259" s="67">
        <v>-1426226</v>
      </c>
      <c r="F259" s="67">
        <f t="shared" si="11"/>
        <v>16.50724537037037</v>
      </c>
      <c r="G259" s="34">
        <f t="shared" si="12"/>
        <v>0.96378994600658185</v>
      </c>
    </row>
    <row r="260" spans="1:7">
      <c r="A260" s="20" t="s">
        <v>55</v>
      </c>
      <c r="B260" s="33">
        <v>36577</v>
      </c>
      <c r="C260" s="35">
        <v>0.515625</v>
      </c>
      <c r="D260" s="67">
        <f t="shared" si="10"/>
        <v>19.8125</v>
      </c>
      <c r="E260" s="67">
        <v>-1426853</v>
      </c>
      <c r="F260" s="67">
        <f t="shared" si="11"/>
        <v>16.514502314814816</v>
      </c>
      <c r="G260" s="34">
        <f t="shared" si="12"/>
        <v>0.96421364904954021</v>
      </c>
    </row>
    <row r="261" spans="1:7">
      <c r="A261" s="20" t="s">
        <v>55</v>
      </c>
      <c r="B261" s="33">
        <v>36623</v>
      </c>
      <c r="C261" s="35">
        <v>0.171875</v>
      </c>
      <c r="D261" s="67">
        <f t="shared" si="10"/>
        <v>19.9375</v>
      </c>
      <c r="E261" s="67">
        <v>-1427470</v>
      </c>
      <c r="F261" s="67">
        <f t="shared" si="11"/>
        <v>16.52164351851852</v>
      </c>
      <c r="G261" s="34">
        <f t="shared" si="12"/>
        <v>0.96463059446820887</v>
      </c>
    </row>
    <row r="262" spans="1:7">
      <c r="A262" s="20" t="s">
        <v>55</v>
      </c>
      <c r="B262" s="33">
        <v>36668</v>
      </c>
      <c r="C262" s="35">
        <v>0.828125</v>
      </c>
      <c r="D262" s="67">
        <f t="shared" si="10"/>
        <v>20.0625</v>
      </c>
      <c r="E262" s="67">
        <v>-1428078</v>
      </c>
      <c r="F262" s="67">
        <f t="shared" si="11"/>
        <v>16.528680555555557</v>
      </c>
      <c r="G262" s="34">
        <f t="shared" si="12"/>
        <v>0.96504145802501673</v>
      </c>
    </row>
    <row r="263" spans="1:7">
      <c r="A263" s="20" t="s">
        <v>55</v>
      </c>
      <c r="B263" s="33">
        <v>36714</v>
      </c>
      <c r="C263" s="35">
        <v>0.484375</v>
      </c>
      <c r="D263" s="67">
        <f t="shared" si="10"/>
        <v>20.1875</v>
      </c>
      <c r="E263" s="67">
        <v>-1428676</v>
      </c>
      <c r="F263" s="67">
        <f t="shared" si="11"/>
        <v>16.535601851851851</v>
      </c>
      <c r="G263" s="34">
        <f t="shared" si="12"/>
        <v>0.965445563957535</v>
      </c>
    </row>
    <row r="264" spans="1:7">
      <c r="A264" s="20" t="s">
        <v>55</v>
      </c>
      <c r="B264" s="33">
        <v>36760</v>
      </c>
      <c r="C264" s="35">
        <v>0.140625</v>
      </c>
      <c r="D264" s="67">
        <f t="shared" si="10"/>
        <v>20.3125</v>
      </c>
      <c r="E264" s="67">
        <v>-1429266</v>
      </c>
      <c r="F264" s="67">
        <f t="shared" si="11"/>
        <v>16.542430555555555</v>
      </c>
      <c r="G264" s="34">
        <f t="shared" si="12"/>
        <v>0.96584426379062172</v>
      </c>
    </row>
    <row r="265" spans="1:7">
      <c r="A265" s="20" t="s">
        <v>55</v>
      </c>
      <c r="B265" s="33">
        <v>36805</v>
      </c>
      <c r="C265" s="35">
        <v>0.796875</v>
      </c>
      <c r="D265" s="67">
        <f t="shared" si="10"/>
        <v>20.4375</v>
      </c>
      <c r="E265" s="67">
        <v>-1429846</v>
      </c>
      <c r="F265" s="67">
        <f t="shared" si="11"/>
        <v>16.54914351851852</v>
      </c>
      <c r="G265" s="34">
        <f t="shared" si="12"/>
        <v>0.96623620599941895</v>
      </c>
    </row>
    <row r="266" spans="1:7">
      <c r="A266" s="20" t="s">
        <v>55</v>
      </c>
      <c r="B266" s="33">
        <v>36851</v>
      </c>
      <c r="C266" s="35">
        <v>0.453125</v>
      </c>
      <c r="D266" s="67">
        <f t="shared" si="10"/>
        <v>20.5625</v>
      </c>
      <c r="E266" s="67">
        <v>-1430418</v>
      </c>
      <c r="F266" s="67">
        <f t="shared" si="11"/>
        <v>16.55576388888889</v>
      </c>
      <c r="G266" s="34">
        <f t="shared" si="12"/>
        <v>0.96662274210878429</v>
      </c>
    </row>
    <row r="267" spans="1:7">
      <c r="A267" s="20" t="s">
        <v>55</v>
      </c>
      <c r="B267" s="33">
        <v>36897</v>
      </c>
      <c r="C267" s="35">
        <v>0.109375</v>
      </c>
      <c r="D267" s="67">
        <f t="shared" si="10"/>
        <v>20.6875</v>
      </c>
      <c r="E267" s="67">
        <v>-1430982</v>
      </c>
      <c r="F267" s="67">
        <f t="shared" si="11"/>
        <v>16.562291666666667</v>
      </c>
      <c r="G267" s="34">
        <f t="shared" si="12"/>
        <v>0.96700387211871797</v>
      </c>
    </row>
    <row r="268" spans="1:7">
      <c r="A268" s="20" t="s">
        <v>55</v>
      </c>
      <c r="B268" s="33">
        <v>36942</v>
      </c>
      <c r="C268" s="35">
        <v>0.765625</v>
      </c>
      <c r="D268" s="67">
        <f t="shared" si="10"/>
        <v>20.8125</v>
      </c>
      <c r="E268" s="67">
        <v>-1431537</v>
      </c>
      <c r="F268" s="67">
        <f t="shared" si="11"/>
        <v>16.568715277777777</v>
      </c>
      <c r="G268" s="34">
        <f t="shared" si="12"/>
        <v>0.96737892026679095</v>
      </c>
    </row>
    <row r="269" spans="1:7">
      <c r="A269" s="20" t="s">
        <v>55</v>
      </c>
      <c r="B269" s="33">
        <v>36988</v>
      </c>
      <c r="C269" s="35">
        <v>0.421875</v>
      </c>
      <c r="D269" s="67">
        <f t="shared" si="10"/>
        <v>20.9375</v>
      </c>
      <c r="E269" s="67">
        <v>-1432084</v>
      </c>
      <c r="F269" s="67">
        <f t="shared" si="11"/>
        <v>16.575046296296296</v>
      </c>
      <c r="G269" s="34">
        <f t="shared" si="12"/>
        <v>0.96774856231543238</v>
      </c>
    </row>
    <row r="270" spans="1:7">
      <c r="A270" s="20" t="s">
        <v>55</v>
      </c>
      <c r="B270" s="33">
        <v>37034</v>
      </c>
      <c r="C270" s="35">
        <v>7.8125E-2</v>
      </c>
      <c r="D270" s="67">
        <f t="shared" si="10"/>
        <v>21.0625</v>
      </c>
      <c r="E270" s="67">
        <v>-1432622</v>
      </c>
      <c r="F270" s="67">
        <f t="shared" si="11"/>
        <v>16.581273148148149</v>
      </c>
      <c r="G270" s="34">
        <f t="shared" si="12"/>
        <v>0.96811212250221312</v>
      </c>
    </row>
    <row r="271" spans="1:7">
      <c r="A271" s="20" t="s">
        <v>55</v>
      </c>
      <c r="B271" s="33">
        <v>37079</v>
      </c>
      <c r="C271" s="35">
        <v>0.734375</v>
      </c>
      <c r="D271" s="67">
        <f t="shared" si="10"/>
        <v>21.1875</v>
      </c>
      <c r="E271" s="67">
        <v>-1433153</v>
      </c>
      <c r="F271" s="67">
        <f t="shared" si="11"/>
        <v>16.587418981481481</v>
      </c>
      <c r="G271" s="34">
        <f t="shared" si="12"/>
        <v>0.9684709523519911</v>
      </c>
    </row>
    <row r="272" spans="1:7">
      <c r="A272" s="20" t="s">
        <v>55</v>
      </c>
      <c r="B272" s="33">
        <v>37125</v>
      </c>
      <c r="C272" s="35">
        <v>0.390625</v>
      </c>
      <c r="D272" s="67">
        <f t="shared" si="10"/>
        <v>21.3125</v>
      </c>
      <c r="E272" s="67">
        <v>-1433677</v>
      </c>
      <c r="F272" s="67">
        <f t="shared" si="11"/>
        <v>16.593483796296297</v>
      </c>
      <c r="G272" s="34">
        <f t="shared" si="12"/>
        <v>0.96882505186476653</v>
      </c>
    </row>
    <row r="273" spans="1:7">
      <c r="A273" s="20" t="s">
        <v>55</v>
      </c>
      <c r="B273" s="33">
        <v>37171</v>
      </c>
      <c r="C273" s="35">
        <v>4.6875E-2</v>
      </c>
      <c r="D273" s="67">
        <f t="shared" si="10"/>
        <v>21.4375</v>
      </c>
      <c r="E273" s="67">
        <v>-1434192</v>
      </c>
      <c r="F273" s="67">
        <f t="shared" si="11"/>
        <v>16.599444444444444</v>
      </c>
      <c r="G273" s="34">
        <f t="shared" si="12"/>
        <v>0.96917306951568105</v>
      </c>
    </row>
    <row r="274" spans="1:7">
      <c r="A274" s="20" t="s">
        <v>55</v>
      </c>
      <c r="B274" s="33">
        <v>37216</v>
      </c>
      <c r="C274" s="35">
        <v>0.703125</v>
      </c>
      <c r="D274" s="67">
        <f t="shared" si="10"/>
        <v>21.5625</v>
      </c>
      <c r="E274" s="67">
        <v>-1434700</v>
      </c>
      <c r="F274" s="67">
        <f t="shared" si="11"/>
        <v>16.605324074074073</v>
      </c>
      <c r="G274" s="34">
        <f t="shared" si="12"/>
        <v>0.96951635682959292</v>
      </c>
    </row>
    <row r="275" spans="1:7">
      <c r="A275" s="20" t="s">
        <v>55</v>
      </c>
      <c r="B275" s="33">
        <v>37262</v>
      </c>
      <c r="C275" s="35">
        <v>0.359375</v>
      </c>
      <c r="D275" s="67">
        <f t="shared" si="10"/>
        <v>21.6875</v>
      </c>
      <c r="E275" s="67">
        <v>-1435201</v>
      </c>
      <c r="F275" s="67">
        <f t="shared" si="11"/>
        <v>16.611122685185187</v>
      </c>
      <c r="G275" s="34">
        <f t="shared" si="12"/>
        <v>0.96985491380650224</v>
      </c>
    </row>
    <row r="276" spans="1:7">
      <c r="A276" s="20" t="s">
        <v>55</v>
      </c>
      <c r="B276" s="33">
        <v>37308</v>
      </c>
      <c r="C276" s="35">
        <v>1.5625E-2</v>
      </c>
      <c r="D276" s="67">
        <f t="shared" si="10"/>
        <v>21.8125</v>
      </c>
      <c r="E276" s="67">
        <v>-1435695</v>
      </c>
      <c r="F276" s="67">
        <f t="shared" si="11"/>
        <v>16.616840277777779</v>
      </c>
      <c r="G276" s="34">
        <f t="shared" si="12"/>
        <v>0.97018874044640879</v>
      </c>
    </row>
    <row r="277" spans="1:7">
      <c r="A277" s="20" t="s">
        <v>55</v>
      </c>
      <c r="B277" s="33">
        <v>37353</v>
      </c>
      <c r="C277" s="35">
        <v>0.671875</v>
      </c>
      <c r="D277" s="67">
        <f t="shared" si="10"/>
        <v>21.9375</v>
      </c>
      <c r="E277" s="67">
        <v>-1436182</v>
      </c>
      <c r="F277" s="67">
        <f t="shared" si="11"/>
        <v>16.62247685185185</v>
      </c>
      <c r="G277" s="34">
        <f t="shared" si="12"/>
        <v>0.97051783674931236</v>
      </c>
    </row>
    <row r="278" spans="1:7">
      <c r="A278" s="20" t="s">
        <v>55</v>
      </c>
      <c r="B278" s="33">
        <v>37399</v>
      </c>
      <c r="C278" s="35">
        <v>0.328125</v>
      </c>
      <c r="D278" s="67">
        <f t="shared" si="10"/>
        <v>22.0625</v>
      </c>
      <c r="E278" s="67">
        <v>-1436661</v>
      </c>
      <c r="F278" s="67">
        <f t="shared" si="11"/>
        <v>16.628020833333334</v>
      </c>
      <c r="G278" s="34">
        <f t="shared" si="12"/>
        <v>0.97084152695278447</v>
      </c>
    </row>
    <row r="279" spans="1:7">
      <c r="A279" s="20" t="s">
        <v>55</v>
      </c>
      <c r="B279" s="33">
        <v>37444</v>
      </c>
      <c r="C279" s="35">
        <v>0.984375</v>
      </c>
      <c r="D279" s="67">
        <f t="shared" si="10"/>
        <v>22.1875</v>
      </c>
      <c r="E279" s="67">
        <v>-1437134</v>
      </c>
      <c r="F279" s="67">
        <f t="shared" si="11"/>
        <v>16.633495370370369</v>
      </c>
      <c r="G279" s="34">
        <f t="shared" si="12"/>
        <v>0.97116116258168272</v>
      </c>
    </row>
    <row r="280" spans="1:7">
      <c r="A280" s="20" t="s">
        <v>55</v>
      </c>
      <c r="B280" s="33">
        <v>37490</v>
      </c>
      <c r="C280" s="35">
        <v>0.640625</v>
      </c>
      <c r="D280" s="67">
        <f t="shared" si="10"/>
        <v>22.3125</v>
      </c>
      <c r="E280" s="67">
        <v>-1437601</v>
      </c>
      <c r="F280" s="67">
        <f t="shared" si="11"/>
        <v>16.638900462962962</v>
      </c>
      <c r="G280" s="34">
        <f t="shared" si="12"/>
        <v>0.97147674363600722</v>
      </c>
    </row>
    <row r="281" spans="1:7">
      <c r="A281" s="20" t="s">
        <v>55</v>
      </c>
      <c r="B281" s="33">
        <v>37536</v>
      </c>
      <c r="C281" s="35">
        <v>0.296875</v>
      </c>
      <c r="D281" s="67">
        <f t="shared" si="10"/>
        <v>22.4375</v>
      </c>
      <c r="E281" s="67">
        <v>-1438060</v>
      </c>
      <c r="F281" s="67">
        <f t="shared" si="11"/>
        <v>16.644212962962964</v>
      </c>
      <c r="G281" s="34">
        <f t="shared" si="12"/>
        <v>0.97178691859090027</v>
      </c>
    </row>
    <row r="282" spans="1:7">
      <c r="A282" s="20" t="s">
        <v>55</v>
      </c>
      <c r="B282" s="33">
        <v>37581</v>
      </c>
      <c r="C282" s="35">
        <v>0.953125</v>
      </c>
      <c r="D282" s="67">
        <f t="shared" si="10"/>
        <v>22.5625</v>
      </c>
      <c r="E282" s="67">
        <v>-1438514</v>
      </c>
      <c r="F282" s="67">
        <f t="shared" si="11"/>
        <v>16.649467592592593</v>
      </c>
      <c r="G282" s="34">
        <f t="shared" si="12"/>
        <v>0.97209371473364825</v>
      </c>
    </row>
    <row r="283" spans="1:7">
      <c r="A283" s="20" t="s">
        <v>55</v>
      </c>
      <c r="B283" s="33">
        <v>37627</v>
      </c>
      <c r="C283" s="35">
        <v>0.609375</v>
      </c>
      <c r="D283" s="67">
        <f t="shared" si="10"/>
        <v>22.6875</v>
      </c>
      <c r="E283" s="67">
        <v>-1438961</v>
      </c>
      <c r="F283" s="67">
        <f t="shared" si="11"/>
        <v>16.654641203703704</v>
      </c>
      <c r="G283" s="34">
        <f t="shared" si="12"/>
        <v>0.97239578053939357</v>
      </c>
    </row>
    <row r="284" spans="1:7">
      <c r="A284" s="20" t="s">
        <v>55</v>
      </c>
      <c r="B284" s="33">
        <v>37673</v>
      </c>
      <c r="C284" s="35">
        <v>0.265625</v>
      </c>
      <c r="D284" s="67">
        <f t="shared" si="10"/>
        <v>22.8125</v>
      </c>
      <c r="E284" s="67">
        <v>-1439402</v>
      </c>
      <c r="F284" s="67">
        <f t="shared" si="11"/>
        <v>16.65974537037037</v>
      </c>
      <c r="G284" s="34">
        <f t="shared" si="12"/>
        <v>0.97269379177056514</v>
      </c>
    </row>
    <row r="285" spans="1:7">
      <c r="A285" s="20" t="s">
        <v>55</v>
      </c>
      <c r="B285" s="33">
        <v>37718</v>
      </c>
      <c r="C285" s="35">
        <v>0.921875</v>
      </c>
      <c r="D285" s="67">
        <f t="shared" si="10"/>
        <v>22.9375</v>
      </c>
      <c r="E285" s="67">
        <v>-1439836</v>
      </c>
      <c r="F285" s="67">
        <f t="shared" si="11"/>
        <v>16.664768518518517</v>
      </c>
      <c r="G285" s="34">
        <f t="shared" si="12"/>
        <v>0.97298707266473394</v>
      </c>
    </row>
    <row r="286" spans="1:7">
      <c r="A286" s="20" t="s">
        <v>55</v>
      </c>
      <c r="B286" s="33">
        <v>37764</v>
      </c>
      <c r="C286" s="35">
        <v>0.578125</v>
      </c>
      <c r="D286" s="67">
        <f t="shared" si="10"/>
        <v>23.0625</v>
      </c>
      <c r="E286" s="67">
        <v>-1440265</v>
      </c>
      <c r="F286" s="67">
        <f t="shared" si="11"/>
        <v>16.669733796296295</v>
      </c>
      <c r="G286" s="34">
        <f t="shared" si="12"/>
        <v>0.97327697474675801</v>
      </c>
    </row>
    <row r="287" spans="1:7">
      <c r="A287" s="20" t="s">
        <v>55</v>
      </c>
      <c r="B287" s="33">
        <v>37810</v>
      </c>
      <c r="C287" s="35">
        <v>0.234375</v>
      </c>
      <c r="D287" s="67">
        <f t="shared" si="10"/>
        <v>23.1875</v>
      </c>
      <c r="E287" s="67">
        <v>-1440688</v>
      </c>
      <c r="F287" s="67">
        <f t="shared" si="11"/>
        <v>16.674629629629628</v>
      </c>
      <c r="G287" s="34">
        <f t="shared" si="12"/>
        <v>0.9735628222542082</v>
      </c>
    </row>
    <row r="288" spans="1:7">
      <c r="A288" s="20" t="s">
        <v>55</v>
      </c>
      <c r="B288" s="33">
        <v>37855</v>
      </c>
      <c r="C288" s="35">
        <v>0.890625</v>
      </c>
      <c r="D288" s="67">
        <f t="shared" si="10"/>
        <v>23.3125</v>
      </c>
      <c r="E288" s="67">
        <v>-1441105</v>
      </c>
      <c r="F288" s="67">
        <f t="shared" si="11"/>
        <v>16.679456018518518</v>
      </c>
      <c r="G288" s="34">
        <f t="shared" si="12"/>
        <v>0.97384461518708476</v>
      </c>
    </row>
    <row r="289" spans="1:7">
      <c r="A289" s="20" t="s">
        <v>55</v>
      </c>
      <c r="B289" s="33">
        <v>37901</v>
      </c>
      <c r="C289" s="35">
        <v>0.546875</v>
      </c>
      <c r="D289" s="67">
        <f t="shared" si="10"/>
        <v>23.4375</v>
      </c>
      <c r="E289" s="67">
        <v>-1441517</v>
      </c>
      <c r="F289" s="67">
        <f t="shared" si="11"/>
        <v>16.684224537037036</v>
      </c>
      <c r="G289" s="34">
        <f t="shared" si="12"/>
        <v>0.97412302930781647</v>
      </c>
    </row>
    <row r="290" spans="1:7">
      <c r="A290" s="20" t="s">
        <v>55</v>
      </c>
      <c r="B290" s="33">
        <v>37947</v>
      </c>
      <c r="C290" s="35">
        <v>0.203125</v>
      </c>
      <c r="D290" s="67">
        <f t="shared" si="10"/>
        <v>23.5625</v>
      </c>
      <c r="E290" s="67">
        <v>-1441923</v>
      </c>
      <c r="F290" s="67">
        <f t="shared" si="11"/>
        <v>16.688923611111111</v>
      </c>
      <c r="G290" s="34">
        <f t="shared" si="12"/>
        <v>0.97439738885397453</v>
      </c>
    </row>
    <row r="291" spans="1:7">
      <c r="A291" s="20" t="s">
        <v>55</v>
      </c>
      <c r="B291" s="33">
        <v>37992</v>
      </c>
      <c r="C291" s="35">
        <v>0.859375</v>
      </c>
      <c r="D291" s="67">
        <f t="shared" si="10"/>
        <v>23.6875</v>
      </c>
      <c r="E291" s="67">
        <v>-1442323</v>
      </c>
      <c r="F291" s="67">
        <f t="shared" si="11"/>
        <v>16.693553240740741</v>
      </c>
      <c r="G291" s="34">
        <f t="shared" si="12"/>
        <v>0.97466769382555873</v>
      </c>
    </row>
    <row r="292" spans="1:7">
      <c r="A292" s="20" t="s">
        <v>55</v>
      </c>
      <c r="B292" s="33">
        <v>38038</v>
      </c>
      <c r="C292" s="35">
        <v>0.515625</v>
      </c>
      <c r="D292" s="67">
        <f t="shared" si="10"/>
        <v>23.8125</v>
      </c>
      <c r="E292" s="67">
        <v>-1442718</v>
      </c>
      <c r="F292" s="67">
        <f t="shared" si="11"/>
        <v>16.698125000000001</v>
      </c>
      <c r="G292" s="34">
        <f t="shared" si="12"/>
        <v>0.97493461998499809</v>
      </c>
    </row>
    <row r="293" spans="1:7">
      <c r="A293" s="20" t="s">
        <v>55</v>
      </c>
      <c r="B293" s="33">
        <v>38084</v>
      </c>
      <c r="C293" s="35">
        <v>0.171875</v>
      </c>
      <c r="D293" s="67">
        <f t="shared" si="10"/>
        <v>23.9375</v>
      </c>
      <c r="E293" s="67">
        <v>-1443108</v>
      </c>
      <c r="F293" s="67">
        <f t="shared" si="11"/>
        <v>16.702638888888888</v>
      </c>
      <c r="G293" s="34">
        <f t="shared" si="12"/>
        <v>0.97519816733229259</v>
      </c>
    </row>
    <row r="294" spans="1:7">
      <c r="A294" s="20" t="s">
        <v>55</v>
      </c>
      <c r="B294" s="33">
        <v>38129</v>
      </c>
      <c r="C294" s="35">
        <v>0.828125</v>
      </c>
      <c r="D294" s="67">
        <f t="shared" ref="D294:D301" si="13">((B294+C294)-$D$100)/365.25</f>
        <v>24.0625</v>
      </c>
      <c r="E294" s="67">
        <v>-1443493</v>
      </c>
      <c r="F294" s="67">
        <f t="shared" ref="F294:F301" si="14">-E294/86400</f>
        <v>16.707094907407406</v>
      </c>
      <c r="G294" s="34">
        <f t="shared" ref="G294:G301" si="15">F294/$C$53</f>
        <v>0.97545833586744235</v>
      </c>
    </row>
    <row r="295" spans="1:7">
      <c r="A295" s="20" t="s">
        <v>55</v>
      </c>
      <c r="B295" s="33">
        <v>38175</v>
      </c>
      <c r="C295" s="35">
        <v>0.484375</v>
      </c>
      <c r="D295" s="67">
        <f t="shared" si="13"/>
        <v>24.1875</v>
      </c>
      <c r="E295" s="67">
        <v>-1443872</v>
      </c>
      <c r="F295" s="67">
        <f t="shared" si="14"/>
        <v>16.711481481481481</v>
      </c>
      <c r="G295" s="34">
        <f t="shared" si="15"/>
        <v>0.97571444982801847</v>
      </c>
    </row>
    <row r="296" spans="1:7">
      <c r="A296" s="20" t="s">
        <v>55</v>
      </c>
      <c r="B296" s="33">
        <v>38221</v>
      </c>
      <c r="C296" s="35">
        <v>0.140625</v>
      </c>
      <c r="D296" s="67">
        <f t="shared" si="13"/>
        <v>24.3125</v>
      </c>
      <c r="E296" s="67">
        <v>-1444247</v>
      </c>
      <c r="F296" s="67">
        <f t="shared" si="14"/>
        <v>16.71582175925926</v>
      </c>
      <c r="G296" s="34">
        <f t="shared" si="15"/>
        <v>0.97596786073887865</v>
      </c>
    </row>
    <row r="297" spans="1:7">
      <c r="A297" s="20" t="s">
        <v>55</v>
      </c>
      <c r="B297" s="33">
        <v>38266</v>
      </c>
      <c r="C297" s="35">
        <v>0.796875</v>
      </c>
      <c r="D297" s="67">
        <f t="shared" si="13"/>
        <v>24.4375</v>
      </c>
      <c r="E297" s="67">
        <v>-1444616</v>
      </c>
      <c r="F297" s="67">
        <f t="shared" si="14"/>
        <v>16.720092592592593</v>
      </c>
      <c r="G297" s="34">
        <f t="shared" si="15"/>
        <v>0.97621721707516507</v>
      </c>
    </row>
    <row r="298" spans="1:7">
      <c r="A298" s="20" t="s">
        <v>55</v>
      </c>
      <c r="B298" s="33">
        <v>38312</v>
      </c>
      <c r="C298" s="35">
        <v>0.453125</v>
      </c>
      <c r="D298" s="67">
        <f t="shared" si="13"/>
        <v>24.5625</v>
      </c>
      <c r="E298" s="67">
        <v>-1444981</v>
      </c>
      <c r="F298" s="67">
        <f t="shared" si="14"/>
        <v>16.724317129629629</v>
      </c>
      <c r="G298" s="34">
        <f t="shared" si="15"/>
        <v>0.97646387036173554</v>
      </c>
    </row>
    <row r="299" spans="1:7">
      <c r="A299" s="20" t="s">
        <v>55</v>
      </c>
      <c r="B299" s="33">
        <v>38358</v>
      </c>
      <c r="C299" s="35">
        <v>0.109375</v>
      </c>
      <c r="D299" s="67">
        <f t="shared" si="13"/>
        <v>24.6875</v>
      </c>
      <c r="E299" s="67">
        <v>-1445341</v>
      </c>
      <c r="F299" s="67">
        <f t="shared" si="14"/>
        <v>16.728483796296295</v>
      </c>
      <c r="G299" s="34">
        <f t="shared" si="15"/>
        <v>0.97670714483616139</v>
      </c>
    </row>
    <row r="300" spans="1:7">
      <c r="A300" s="20" t="s">
        <v>55</v>
      </c>
      <c r="B300" s="33">
        <v>38403</v>
      </c>
      <c r="C300" s="35">
        <v>0.765625</v>
      </c>
      <c r="D300" s="67">
        <f t="shared" si="13"/>
        <v>24.8125</v>
      </c>
      <c r="E300" s="67">
        <v>-1445696</v>
      </c>
      <c r="F300" s="67">
        <f t="shared" si="14"/>
        <v>16.732592592592592</v>
      </c>
      <c r="G300" s="34">
        <f t="shared" si="15"/>
        <v>0.97694704049844239</v>
      </c>
    </row>
    <row r="301" spans="1:7">
      <c r="A301" s="20" t="s">
        <v>55</v>
      </c>
      <c r="B301" s="33">
        <v>38449</v>
      </c>
      <c r="C301" s="35">
        <v>0.421875</v>
      </c>
      <c r="D301" s="67">
        <f t="shared" si="13"/>
        <v>24.9375</v>
      </c>
      <c r="E301" s="67">
        <v>-1446047</v>
      </c>
      <c r="F301" s="67">
        <f t="shared" si="14"/>
        <v>16.736655092592592</v>
      </c>
      <c r="G301" s="34">
        <f t="shared" si="15"/>
        <v>0.97718423311100744</v>
      </c>
    </row>
  </sheetData>
  <mergeCells count="5">
    <mergeCell ref="L2:L5"/>
    <mergeCell ref="M2:T2"/>
    <mergeCell ref="Q3:Q5"/>
    <mergeCell ref="L1:T1"/>
    <mergeCell ref="A31:E3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T301"/>
  <sheetViews>
    <sheetView workbookViewId="0"/>
  </sheetViews>
  <sheetFormatPr defaultRowHeight="15"/>
  <cols>
    <col min="1" max="1" width="11.85546875" style="20" bestFit="1" customWidth="1"/>
    <col min="2" max="2" width="9.140625" style="20"/>
    <col min="3" max="3" width="10" style="20" bestFit="1" customWidth="1"/>
    <col min="4" max="4" width="9.140625" style="20"/>
    <col min="5" max="5" width="12.7109375" style="20" bestFit="1" customWidth="1"/>
    <col min="6" max="16384" width="9.140625" style="20"/>
  </cols>
  <sheetData>
    <row r="1" spans="1:20">
      <c r="A1" s="2">
        <v>22840</v>
      </c>
      <c r="L1" s="65" t="s">
        <v>105</v>
      </c>
      <c r="M1" s="65"/>
      <c r="N1" s="65"/>
      <c r="O1" s="65"/>
      <c r="P1" s="65"/>
      <c r="Q1" s="65"/>
      <c r="R1" s="65"/>
      <c r="S1" s="65"/>
      <c r="T1" s="65"/>
    </row>
    <row r="2" spans="1:20" ht="15" customHeight="1">
      <c r="L2" s="59" t="s">
        <v>9</v>
      </c>
      <c r="M2" s="62" t="s">
        <v>10</v>
      </c>
      <c r="N2" s="63"/>
      <c r="O2" s="63"/>
      <c r="P2" s="63"/>
      <c r="Q2" s="63"/>
      <c r="R2" s="63"/>
      <c r="S2" s="63"/>
      <c r="T2" s="64"/>
    </row>
    <row r="3" spans="1:20" ht="30">
      <c r="L3" s="60"/>
      <c r="M3" s="50" t="s">
        <v>11</v>
      </c>
      <c r="N3" s="50" t="s">
        <v>12</v>
      </c>
      <c r="O3" s="50" t="s">
        <v>13</v>
      </c>
      <c r="P3" s="50" t="s">
        <v>14</v>
      </c>
      <c r="Q3" s="59" t="s">
        <v>15</v>
      </c>
      <c r="R3" s="50" t="s">
        <v>16</v>
      </c>
      <c r="S3" s="50" t="s">
        <v>17</v>
      </c>
      <c r="T3" s="50" t="s">
        <v>18</v>
      </c>
    </row>
    <row r="4" spans="1:20">
      <c r="L4" s="60"/>
      <c r="M4" s="51" t="s">
        <v>19</v>
      </c>
      <c r="N4" s="51" t="s">
        <v>20</v>
      </c>
      <c r="O4" s="51" t="s">
        <v>20</v>
      </c>
      <c r="P4" s="51" t="s">
        <v>20</v>
      </c>
      <c r="Q4" s="60"/>
      <c r="R4" s="51" t="s">
        <v>21</v>
      </c>
      <c r="S4" s="51" t="s">
        <v>22</v>
      </c>
      <c r="T4" s="51" t="s">
        <v>21</v>
      </c>
    </row>
    <row r="5" spans="1:20">
      <c r="L5" s="61"/>
      <c r="M5" s="52" t="s">
        <v>20</v>
      </c>
      <c r="N5" s="52"/>
      <c r="O5" s="52"/>
      <c r="P5" s="52"/>
      <c r="Q5" s="61"/>
      <c r="R5" s="52"/>
      <c r="S5" s="52" t="s">
        <v>23</v>
      </c>
      <c r="T5" s="52"/>
    </row>
    <row r="6" spans="1:20">
      <c r="L6" s="22" t="s">
        <v>24</v>
      </c>
      <c r="M6" s="21">
        <v>-55758</v>
      </c>
      <c r="N6" s="21">
        <v>-61550</v>
      </c>
      <c r="O6" s="21">
        <v>-46696</v>
      </c>
      <c r="P6" s="21">
        <v>-9062</v>
      </c>
      <c r="Q6" s="21">
        <v>-18945</v>
      </c>
      <c r="R6" s="21">
        <v>74.400000000000006</v>
      </c>
      <c r="S6" s="21">
        <v>35.32</v>
      </c>
      <c r="T6" s="21">
        <v>0</v>
      </c>
    </row>
    <row r="7" spans="1:20">
      <c r="L7" s="22" t="s">
        <v>25</v>
      </c>
      <c r="M7" s="21">
        <v>0</v>
      </c>
      <c r="N7" s="21">
        <v>0</v>
      </c>
      <c r="O7" s="21">
        <v>0</v>
      </c>
      <c r="P7" s="21">
        <v>0</v>
      </c>
      <c r="Q7" s="21">
        <v>0</v>
      </c>
      <c r="R7" s="21">
        <v>0</v>
      </c>
      <c r="S7" s="21">
        <v>0</v>
      </c>
      <c r="T7" s="21">
        <v>0</v>
      </c>
    </row>
    <row r="8" spans="1:20">
      <c r="L8" s="22" t="s">
        <v>26</v>
      </c>
      <c r="M8" s="21">
        <v>-131894</v>
      </c>
      <c r="N8" s="21">
        <v>-154090</v>
      </c>
      <c r="O8" s="21">
        <v>-112110</v>
      </c>
      <c r="P8" s="21">
        <v>-19784</v>
      </c>
      <c r="Q8" s="21">
        <v>-52180</v>
      </c>
      <c r="R8" s="21">
        <v>100</v>
      </c>
      <c r="S8" s="21">
        <v>30.33</v>
      </c>
      <c r="T8" s="21">
        <v>0</v>
      </c>
    </row>
    <row r="9" spans="1:20">
      <c r="L9" s="22" t="s">
        <v>27</v>
      </c>
      <c r="M9" s="21">
        <v>-35515</v>
      </c>
      <c r="N9" s="21">
        <v>-42072</v>
      </c>
      <c r="O9" s="21">
        <v>-30186</v>
      </c>
      <c r="P9" s="21">
        <v>-5329</v>
      </c>
      <c r="Q9" s="21">
        <v>-14920</v>
      </c>
      <c r="R9" s="21">
        <v>99.9</v>
      </c>
      <c r="S9" s="21">
        <v>28.56</v>
      </c>
      <c r="T9" s="21">
        <v>0</v>
      </c>
    </row>
    <row r="10" spans="1:20">
      <c r="L10" s="22" t="s">
        <v>28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</row>
    <row r="11" spans="1:20">
      <c r="L11" s="22" t="s">
        <v>29</v>
      </c>
      <c r="M11" s="21">
        <v>-87222</v>
      </c>
      <c r="N11" s="21">
        <v>-98144</v>
      </c>
      <c r="O11" s="21">
        <v>-74122</v>
      </c>
      <c r="P11" s="21">
        <v>-13100</v>
      </c>
      <c r="Q11" s="21">
        <v>-31474</v>
      </c>
      <c r="R11" s="21">
        <v>99.6</v>
      </c>
      <c r="S11" s="21">
        <v>33.26</v>
      </c>
      <c r="T11" s="21">
        <v>0</v>
      </c>
    </row>
    <row r="12" spans="1:20">
      <c r="L12" s="22" t="s">
        <v>30</v>
      </c>
      <c r="M12" s="21">
        <v>-235694</v>
      </c>
      <c r="N12" s="21">
        <v>-261351</v>
      </c>
      <c r="O12" s="21">
        <v>-199832</v>
      </c>
      <c r="P12" s="21">
        <v>-35862</v>
      </c>
      <c r="Q12" s="21">
        <v>-76499</v>
      </c>
      <c r="R12" s="21">
        <v>95.5</v>
      </c>
      <c r="S12" s="21">
        <v>36.97</v>
      </c>
      <c r="T12" s="21">
        <v>0</v>
      </c>
    </row>
    <row r="13" spans="1:20">
      <c r="L13" s="22" t="s">
        <v>31</v>
      </c>
      <c r="M13" s="21">
        <v>-107436</v>
      </c>
      <c r="N13" s="21">
        <v>-123775</v>
      </c>
      <c r="O13" s="21">
        <v>-91249</v>
      </c>
      <c r="P13" s="21">
        <v>-16187</v>
      </c>
      <c r="Q13" s="21">
        <v>-39321</v>
      </c>
      <c r="R13" s="21">
        <v>98.6</v>
      </c>
      <c r="S13" s="21">
        <v>32.79</v>
      </c>
      <c r="T13" s="21">
        <v>0</v>
      </c>
    </row>
    <row r="14" spans="1:20">
      <c r="L14" s="22" t="s">
        <v>32</v>
      </c>
      <c r="M14" s="21">
        <v>-78900</v>
      </c>
      <c r="N14" s="21">
        <v>-85605</v>
      </c>
      <c r="O14" s="21">
        <v>-66735</v>
      </c>
      <c r="P14" s="21">
        <v>-12164</v>
      </c>
      <c r="Q14" s="21">
        <v>-24661</v>
      </c>
      <c r="R14" s="21">
        <v>91.5</v>
      </c>
      <c r="S14" s="21">
        <v>38.39</v>
      </c>
      <c r="T14" s="21">
        <v>0</v>
      </c>
    </row>
    <row r="15" spans="1:20">
      <c r="L15" s="22" t="s">
        <v>33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</row>
    <row r="16" spans="1:20">
      <c r="L16" s="8" t="s">
        <v>34</v>
      </c>
      <c r="Q16" s="20">
        <f>SUM(Q6:Q15)</f>
        <v>-258000</v>
      </c>
    </row>
    <row r="27" spans="1:9">
      <c r="A27" s="3" t="s">
        <v>0</v>
      </c>
      <c r="B27" s="3"/>
      <c r="C27" s="3" t="s">
        <v>1</v>
      </c>
      <c r="D27" s="3"/>
      <c r="E27" s="1" t="s">
        <v>2</v>
      </c>
      <c r="F27" s="1"/>
      <c r="G27" s="1"/>
      <c r="H27" s="1"/>
      <c r="I27" s="1"/>
    </row>
    <row r="28" spans="1:9">
      <c r="A28" s="4">
        <f>-Q16</f>
        <v>258000</v>
      </c>
      <c r="B28" s="4" t="s">
        <v>3</v>
      </c>
      <c r="C28" s="9">
        <v>74052904</v>
      </c>
      <c r="D28" s="1" t="s">
        <v>4</v>
      </c>
      <c r="E28" s="12">
        <f>C29/A28</f>
        <v>2.4067058718031218</v>
      </c>
      <c r="F28" s="1"/>
      <c r="G28" s="1"/>
      <c r="H28" s="1"/>
      <c r="I28" s="1"/>
    </row>
    <row r="29" spans="1:9">
      <c r="A29" s="1"/>
      <c r="B29" s="1"/>
      <c r="C29" s="10">
        <f>(C28*0.00002295675)*365.25</f>
        <v>620930.11492520547</v>
      </c>
      <c r="D29" s="1" t="s">
        <v>5</v>
      </c>
      <c r="E29" s="1"/>
      <c r="F29" s="1"/>
      <c r="G29" s="1"/>
      <c r="H29" s="1"/>
      <c r="I29" s="1"/>
    </row>
    <row r="30" spans="1:9">
      <c r="A30" s="1"/>
      <c r="B30" s="1"/>
      <c r="C30" s="10"/>
      <c r="D30" s="1"/>
      <c r="E30" s="1"/>
      <c r="F30" s="1"/>
      <c r="G30" s="1"/>
      <c r="H30" s="1"/>
      <c r="I30" s="1"/>
    </row>
    <row r="31" spans="1:9">
      <c r="A31" s="66" t="s">
        <v>106</v>
      </c>
      <c r="B31" s="66"/>
      <c r="C31" s="66"/>
      <c r="D31" s="66"/>
      <c r="E31" s="66"/>
      <c r="F31" s="1"/>
      <c r="G31" s="5"/>
      <c r="H31" s="3"/>
      <c r="I31" s="3"/>
    </row>
    <row r="32" spans="1:9" s="16" customFormat="1" ht="25.5">
      <c r="A32" s="15" t="s">
        <v>6</v>
      </c>
      <c r="B32" s="15" t="s">
        <v>7</v>
      </c>
      <c r="C32" s="15" t="s">
        <v>8</v>
      </c>
      <c r="D32" s="15" t="s">
        <v>5</v>
      </c>
      <c r="E32" s="15" t="s">
        <v>90</v>
      </c>
      <c r="F32" s="15"/>
      <c r="G32" s="15"/>
      <c r="H32" s="15"/>
      <c r="I32" s="15"/>
    </row>
    <row r="33" spans="1:9">
      <c r="A33" s="20" t="s">
        <v>35</v>
      </c>
      <c r="B33" s="20">
        <v>-56907.38</v>
      </c>
      <c r="C33" s="12">
        <f>-B33/86400</f>
        <v>0.6586502314814815</v>
      </c>
      <c r="D33" s="10">
        <f>-(B33*0.00002295675)*365.25</f>
        <v>477.16570309642873</v>
      </c>
      <c r="E33" s="17">
        <f t="shared" ref="E33:E52" si="0">$A$28/C33</f>
        <v>391710.17889068165</v>
      </c>
      <c r="F33" s="6"/>
      <c r="G33" s="7"/>
      <c r="H33" s="7"/>
      <c r="I33" s="7"/>
    </row>
    <row r="34" spans="1:9">
      <c r="A34" s="20" t="s">
        <v>36</v>
      </c>
      <c r="B34" s="20">
        <v>-2788.723</v>
      </c>
      <c r="C34" s="12">
        <f t="shared" ref="C34:C86" si="1">-B34/86400</f>
        <v>3.2276886574074071E-2</v>
      </c>
      <c r="D34" s="10">
        <f t="shared" ref="D34:D86" si="2">-(B34*0.00002295675)*365.25</f>
        <v>23.383311110723813</v>
      </c>
      <c r="E34" s="17">
        <f t="shared" si="0"/>
        <v>7993336.0179551728</v>
      </c>
      <c r="F34" s="6"/>
      <c r="G34" s="7"/>
      <c r="H34" s="7"/>
      <c r="I34" s="7"/>
    </row>
    <row r="35" spans="1:9">
      <c r="A35" s="20" t="s">
        <v>37</v>
      </c>
      <c r="B35" s="20">
        <v>-7114.366</v>
      </c>
      <c r="C35" s="12">
        <f t="shared" si="1"/>
        <v>8.2342199074074071E-2</v>
      </c>
      <c r="D35" s="10">
        <f t="shared" si="2"/>
        <v>59.653624090150124</v>
      </c>
      <c r="E35" s="17">
        <f t="shared" si="0"/>
        <v>3133265.8454737919</v>
      </c>
      <c r="F35" s="6"/>
      <c r="G35" s="7"/>
      <c r="H35" s="7"/>
      <c r="I35" s="7"/>
    </row>
    <row r="36" spans="1:9">
      <c r="A36" s="20" t="s">
        <v>38</v>
      </c>
      <c r="B36" s="20">
        <v>-6843.567</v>
      </c>
      <c r="C36" s="12">
        <f t="shared" si="1"/>
        <v>7.9207951388888892E-2</v>
      </c>
      <c r="D36" s="10">
        <f t="shared" si="2"/>
        <v>57.382987219628063</v>
      </c>
      <c r="E36" s="17">
        <f t="shared" si="0"/>
        <v>3257248.7417745744</v>
      </c>
      <c r="F36" s="6"/>
      <c r="G36" s="7"/>
      <c r="H36" s="7"/>
      <c r="I36" s="7"/>
    </row>
    <row r="37" spans="1:9">
      <c r="A37" s="20" t="s">
        <v>39</v>
      </c>
      <c r="B37" s="20">
        <v>-1290.972</v>
      </c>
      <c r="C37" s="12">
        <f t="shared" si="1"/>
        <v>1.4941805555555555E-2</v>
      </c>
      <c r="D37" s="10">
        <f t="shared" si="2"/>
        <v>10.82473946363025</v>
      </c>
      <c r="E37" s="17">
        <f t="shared" si="0"/>
        <v>17266989.524172485</v>
      </c>
      <c r="F37" s="6"/>
      <c r="G37" s="7"/>
      <c r="H37" s="7"/>
      <c r="I37" s="7"/>
    </row>
    <row r="38" spans="1:9">
      <c r="A38" s="20" t="s">
        <v>40</v>
      </c>
      <c r="B38" s="20">
        <v>-28392.74</v>
      </c>
      <c r="C38" s="12">
        <f t="shared" si="1"/>
        <v>0.32861967592592595</v>
      </c>
      <c r="D38" s="10">
        <f t="shared" si="2"/>
        <v>238.07178866667374</v>
      </c>
      <c r="E38" s="17">
        <f t="shared" si="0"/>
        <v>785102.10708793858</v>
      </c>
      <c r="F38" s="1"/>
      <c r="G38" s="1"/>
      <c r="H38" s="1"/>
      <c r="I38" s="1"/>
    </row>
    <row r="39" spans="1:9">
      <c r="A39" s="20" t="s">
        <v>41</v>
      </c>
      <c r="B39" s="20">
        <v>-127.4033</v>
      </c>
      <c r="C39" s="19">
        <f t="shared" si="1"/>
        <v>1.4745752314814814E-3</v>
      </c>
      <c r="D39" s="10">
        <f t="shared" si="2"/>
        <v>1.0682706745821937</v>
      </c>
      <c r="E39" s="17">
        <f t="shared" si="0"/>
        <v>174965640.60742539</v>
      </c>
      <c r="F39" s="1"/>
      <c r="G39" s="1"/>
      <c r="H39" s="1"/>
      <c r="I39" s="1"/>
    </row>
    <row r="40" spans="1:9">
      <c r="A40" s="20" t="s">
        <v>42</v>
      </c>
      <c r="B40" s="20">
        <v>-43812.05</v>
      </c>
      <c r="C40" s="12">
        <f t="shared" si="1"/>
        <v>0.50708391203703707</v>
      </c>
      <c r="D40" s="10">
        <f t="shared" si="2"/>
        <v>367.36197734539695</v>
      </c>
      <c r="E40" s="17">
        <f t="shared" si="0"/>
        <v>508791.53109703836</v>
      </c>
      <c r="F40" s="1"/>
      <c r="G40" s="1"/>
      <c r="H40" s="1"/>
      <c r="I40" s="1"/>
    </row>
    <row r="41" spans="1:9">
      <c r="A41" s="20" t="s">
        <v>43</v>
      </c>
      <c r="B41" s="20">
        <v>-104814.8</v>
      </c>
      <c r="C41" s="12">
        <f t="shared" si="1"/>
        <v>1.2131342592592593</v>
      </c>
      <c r="D41" s="10">
        <f t="shared" si="2"/>
        <v>878.86716515347507</v>
      </c>
      <c r="E41" s="17">
        <f t="shared" si="0"/>
        <v>212672.25620809273</v>
      </c>
      <c r="F41" s="1"/>
      <c r="G41" s="1"/>
      <c r="H41" s="1"/>
      <c r="I41" s="1"/>
    </row>
    <row r="42" spans="1:9">
      <c r="A42" s="20" t="s">
        <v>44</v>
      </c>
      <c r="B42" s="20">
        <v>-12953.13</v>
      </c>
      <c r="C42" s="12">
        <f t="shared" si="1"/>
        <v>0.14992048611111111</v>
      </c>
      <c r="D42" s="10">
        <f t="shared" si="2"/>
        <v>108.61138544331938</v>
      </c>
      <c r="E42" s="17">
        <f t="shared" si="0"/>
        <v>1720912.2428324274</v>
      </c>
      <c r="F42" s="1"/>
      <c r="G42" s="1"/>
      <c r="H42" s="1"/>
      <c r="I42" s="1"/>
    </row>
    <row r="43" spans="1:9">
      <c r="A43" s="20" t="s">
        <v>45</v>
      </c>
      <c r="B43" s="20">
        <v>-19283.740000000002</v>
      </c>
      <c r="C43" s="12">
        <f t="shared" si="1"/>
        <v>0.22319143518518519</v>
      </c>
      <c r="D43" s="10">
        <f t="shared" si="2"/>
        <v>161.69325235898626</v>
      </c>
      <c r="E43" s="17">
        <f t="shared" si="0"/>
        <v>1155958.3358829771</v>
      </c>
      <c r="F43" s="1"/>
      <c r="G43" s="1"/>
      <c r="H43" s="1"/>
      <c r="I43" s="1"/>
    </row>
    <row r="44" spans="1:9">
      <c r="A44" s="20" t="s">
        <v>46</v>
      </c>
      <c r="B44" s="20">
        <v>-3577069</v>
      </c>
      <c r="C44" s="12">
        <f t="shared" si="1"/>
        <v>41.401261574074077</v>
      </c>
      <c r="D44" s="10">
        <f t="shared" si="2"/>
        <v>29993.555219190192</v>
      </c>
      <c r="E44" s="17">
        <f t="shared" si="0"/>
        <v>6231.694160778</v>
      </c>
      <c r="F44" s="1"/>
      <c r="G44" s="1"/>
      <c r="H44" s="1"/>
      <c r="I44" s="1"/>
    </row>
    <row r="45" spans="1:9">
      <c r="A45" s="20" t="s">
        <v>47</v>
      </c>
      <c r="B45" s="20">
        <v>-12059.42</v>
      </c>
      <c r="C45" s="12">
        <f t="shared" si="1"/>
        <v>0.13957662037037036</v>
      </c>
      <c r="D45" s="10">
        <f t="shared" si="2"/>
        <v>101.11766915354626</v>
      </c>
      <c r="E45" s="17">
        <f t="shared" si="0"/>
        <v>1848447.1060797288</v>
      </c>
    </row>
    <row r="46" spans="1:9">
      <c r="A46" s="20" t="s">
        <v>48</v>
      </c>
      <c r="B46" s="20">
        <v>-5360.4539999999997</v>
      </c>
      <c r="C46" s="12">
        <f t="shared" si="1"/>
        <v>6.2042291666666666E-2</v>
      </c>
      <c r="D46" s="10">
        <f t="shared" si="2"/>
        <v>44.94715451363362</v>
      </c>
      <c r="E46" s="17">
        <f t="shared" si="0"/>
        <v>4158453.7429105821</v>
      </c>
    </row>
    <row r="47" spans="1:9">
      <c r="A47" s="20" t="s">
        <v>49</v>
      </c>
      <c r="B47" s="20">
        <v>-82419.679999999993</v>
      </c>
      <c r="C47" s="12">
        <f t="shared" si="1"/>
        <v>0.95393148148148144</v>
      </c>
      <c r="D47" s="10">
        <f t="shared" si="2"/>
        <v>691.08513792380995</v>
      </c>
      <c r="E47" s="17">
        <f t="shared" si="0"/>
        <v>270459.67662092356</v>
      </c>
    </row>
    <row r="48" spans="1:9">
      <c r="A48" s="20" t="s">
        <v>50</v>
      </c>
      <c r="B48" s="20">
        <v>-538810.1</v>
      </c>
      <c r="C48" s="12">
        <f t="shared" si="1"/>
        <v>6.2362280092592588</v>
      </c>
      <c r="D48" s="10">
        <f t="shared" si="2"/>
        <v>4517.897330749669</v>
      </c>
      <c r="E48" s="17">
        <f t="shared" si="0"/>
        <v>41371.162121868168</v>
      </c>
    </row>
    <row r="49" spans="1:8">
      <c r="A49" s="20" t="s">
        <v>51</v>
      </c>
      <c r="B49" s="20">
        <v>-6441.3789999999999</v>
      </c>
      <c r="C49" s="12">
        <f t="shared" si="1"/>
        <v>7.4552997685185182E-2</v>
      </c>
      <c r="D49" s="10">
        <f t="shared" si="2"/>
        <v>54.010659767600814</v>
      </c>
      <c r="E49" s="17">
        <f t="shared" si="0"/>
        <v>3460625.434398442</v>
      </c>
    </row>
    <row r="50" spans="1:8">
      <c r="A50" s="20" t="s">
        <v>52</v>
      </c>
      <c r="B50" s="20">
        <v>-56191.88</v>
      </c>
      <c r="C50" s="12">
        <f t="shared" si="1"/>
        <v>0.65036898148148148</v>
      </c>
      <c r="D50" s="10">
        <f t="shared" si="2"/>
        <v>471.16626926964744</v>
      </c>
      <c r="E50" s="17">
        <f t="shared" si="0"/>
        <v>396697.88588671532</v>
      </c>
    </row>
    <row r="51" spans="1:8">
      <c r="A51" s="20" t="s">
        <v>53</v>
      </c>
      <c r="B51" s="20">
        <v>-1018568</v>
      </c>
      <c r="C51" s="12">
        <f t="shared" si="1"/>
        <v>11.788981481481482</v>
      </c>
      <c r="D51" s="10">
        <f t="shared" si="2"/>
        <v>8540.644743643501</v>
      </c>
      <c r="E51" s="17">
        <f t="shared" si="0"/>
        <v>21884.84224911837</v>
      </c>
    </row>
    <row r="52" spans="1:8">
      <c r="A52" s="20" t="s">
        <v>54</v>
      </c>
      <c r="B52" s="20">
        <v>-82291.66</v>
      </c>
      <c r="C52" s="12">
        <f t="shared" si="1"/>
        <v>0.95244976851851859</v>
      </c>
      <c r="D52" s="10">
        <f t="shared" si="2"/>
        <v>690.01169624875126</v>
      </c>
      <c r="E52" s="17">
        <f t="shared" si="0"/>
        <v>270880.42700803454</v>
      </c>
    </row>
    <row r="53" spans="1:8">
      <c r="A53" s="20" t="s">
        <v>55</v>
      </c>
      <c r="B53" s="20">
        <v>-1408510</v>
      </c>
      <c r="C53" s="13">
        <f t="shared" si="1"/>
        <v>16.302199074074075</v>
      </c>
      <c r="D53" s="14">
        <f t="shared" si="2"/>
        <v>11810.290061998126</v>
      </c>
      <c r="E53" s="14">
        <f>$A$28/C53</f>
        <v>15826.085721791113</v>
      </c>
      <c r="H53" s="34"/>
    </row>
    <row r="54" spans="1:8">
      <c r="A54" s="20" t="s">
        <v>56</v>
      </c>
      <c r="B54" s="20">
        <v>-899190.8</v>
      </c>
      <c r="C54" s="12">
        <f t="shared" si="1"/>
        <v>10.407300925925927</v>
      </c>
      <c r="D54" s="10">
        <f t="shared" si="2"/>
        <v>7539.6725398329763</v>
      </c>
      <c r="E54" s="18">
        <f t="shared" ref="E54:E86" si="3">$A$28/C54</f>
        <v>24790.289224489392</v>
      </c>
    </row>
    <row r="55" spans="1:8">
      <c r="A55" s="20" t="s">
        <v>57</v>
      </c>
      <c r="B55" s="20">
        <v>-3592652</v>
      </c>
      <c r="C55" s="12">
        <f t="shared" si="1"/>
        <v>41.581620370370374</v>
      </c>
      <c r="D55" s="10">
        <f t="shared" si="2"/>
        <v>30124.217940815248</v>
      </c>
      <c r="E55" s="18">
        <f t="shared" si="3"/>
        <v>6204.6644094668782</v>
      </c>
    </row>
    <row r="56" spans="1:8">
      <c r="A56" s="20" t="s">
        <v>58</v>
      </c>
      <c r="B56" s="20">
        <v>-147.2176</v>
      </c>
      <c r="C56" s="19">
        <f t="shared" si="1"/>
        <v>1.7039074074074075E-3</v>
      </c>
      <c r="D56" s="10">
        <f t="shared" si="2"/>
        <v>1.2344126475717001</v>
      </c>
      <c r="E56" s="18">
        <f t="shared" si="3"/>
        <v>151416678.44062123</v>
      </c>
    </row>
    <row r="57" spans="1:8">
      <c r="A57" s="20" t="s">
        <v>59</v>
      </c>
      <c r="B57" s="20">
        <v>-3062.6909999999998</v>
      </c>
      <c r="C57" s="12">
        <f t="shared" si="1"/>
        <v>3.5447812499999995E-2</v>
      </c>
      <c r="D57" s="10">
        <f t="shared" si="2"/>
        <v>25.680519897104809</v>
      </c>
      <c r="E57" s="18">
        <f t="shared" si="3"/>
        <v>7278305.2550845006</v>
      </c>
    </row>
    <row r="58" spans="1:8">
      <c r="A58" s="20" t="s">
        <v>60</v>
      </c>
      <c r="B58" s="20">
        <v>-1479317</v>
      </c>
      <c r="C58" s="12">
        <f t="shared" si="1"/>
        <v>17.121724537037036</v>
      </c>
      <c r="D58" s="10">
        <f t="shared" si="2"/>
        <v>12404.003424643686</v>
      </c>
      <c r="E58" s="18">
        <f t="shared" si="3"/>
        <v>15068.575565615754</v>
      </c>
    </row>
    <row r="59" spans="1:8">
      <c r="A59" s="20" t="s">
        <v>61</v>
      </c>
      <c r="B59" s="20">
        <v>-12046.84</v>
      </c>
      <c r="C59" s="12">
        <f t="shared" si="1"/>
        <v>0.13943101851851852</v>
      </c>
      <c r="D59" s="10">
        <f t="shared" si="2"/>
        <v>101.0121864455925</v>
      </c>
      <c r="E59" s="18">
        <f t="shared" si="3"/>
        <v>1850377.3603700222</v>
      </c>
    </row>
    <row r="60" spans="1:8">
      <c r="A60" s="20" t="s">
        <v>62</v>
      </c>
      <c r="B60" s="20">
        <v>-5010186</v>
      </c>
      <c r="C60" s="12">
        <f t="shared" si="1"/>
        <v>57.988263888888888</v>
      </c>
      <c r="D60" s="10">
        <f t="shared" si="2"/>
        <v>42010.17381812138</v>
      </c>
      <c r="E60" s="18">
        <f t="shared" si="3"/>
        <v>4449.1761383709108</v>
      </c>
    </row>
    <row r="61" spans="1:8">
      <c r="A61" s="20" t="s">
        <v>63</v>
      </c>
      <c r="B61" s="20">
        <v>-358903.2</v>
      </c>
      <c r="C61" s="12">
        <f t="shared" si="1"/>
        <v>4.1539722222222224</v>
      </c>
      <c r="D61" s="10">
        <f t="shared" si="2"/>
        <v>3009.3864411181503</v>
      </c>
      <c r="E61" s="18">
        <f t="shared" si="3"/>
        <v>62109.226108878378</v>
      </c>
    </row>
    <row r="62" spans="1:8">
      <c r="A62" s="20" t="s">
        <v>64</v>
      </c>
      <c r="B62" s="20">
        <v>-1112243</v>
      </c>
      <c r="C62" s="12">
        <f t="shared" si="1"/>
        <v>12.873182870370371</v>
      </c>
      <c r="D62" s="10">
        <f t="shared" si="2"/>
        <v>9326.1052100638117</v>
      </c>
      <c r="E62" s="18">
        <f t="shared" si="3"/>
        <v>20041.663557334141</v>
      </c>
    </row>
    <row r="63" spans="1:8">
      <c r="A63" s="20" t="s">
        <v>65</v>
      </c>
      <c r="B63" s="20">
        <v>-133951.70000000001</v>
      </c>
      <c r="C63" s="12">
        <f t="shared" si="1"/>
        <v>1.5503668981481482</v>
      </c>
      <c r="D63" s="10">
        <f t="shared" si="2"/>
        <v>1123.178700398119</v>
      </c>
      <c r="E63" s="18">
        <f t="shared" si="3"/>
        <v>166412.22171872397</v>
      </c>
    </row>
    <row r="64" spans="1:8">
      <c r="A64" s="20" t="s">
        <v>66</v>
      </c>
      <c r="B64" s="20">
        <v>-3018690</v>
      </c>
      <c r="C64" s="12">
        <f t="shared" si="1"/>
        <v>34.938541666666666</v>
      </c>
      <c r="D64" s="10">
        <f t="shared" si="2"/>
        <v>25311.573582901874</v>
      </c>
      <c r="E64" s="18">
        <f t="shared" si="3"/>
        <v>7384.3952177931487</v>
      </c>
    </row>
    <row r="65" spans="1:5">
      <c r="A65" s="20" t="s">
        <v>67</v>
      </c>
      <c r="B65" s="20">
        <v>-2912464</v>
      </c>
      <c r="C65" s="12">
        <f t="shared" si="1"/>
        <v>33.709074074074074</v>
      </c>
      <c r="D65" s="10">
        <f t="shared" si="2"/>
        <v>24420.873572163</v>
      </c>
      <c r="E65" s="18">
        <f t="shared" si="3"/>
        <v>7653.7255052766313</v>
      </c>
    </row>
    <row r="66" spans="1:5">
      <c r="A66" s="20" t="s">
        <v>68</v>
      </c>
      <c r="B66" s="20">
        <v>-30.894629999999999</v>
      </c>
      <c r="C66" s="19">
        <f t="shared" si="1"/>
        <v>3.5757673611111111E-4</v>
      </c>
      <c r="D66" s="10">
        <f t="shared" si="2"/>
        <v>0.25905001857147558</v>
      </c>
      <c r="E66" s="18">
        <f t="shared" si="3"/>
        <v>721523449.22078693</v>
      </c>
    </row>
    <row r="67" spans="1:5">
      <c r="A67" s="20" t="s">
        <v>69</v>
      </c>
      <c r="B67" s="20">
        <v>-116.4532</v>
      </c>
      <c r="C67" s="19">
        <f t="shared" si="1"/>
        <v>1.347837962962963E-3</v>
      </c>
      <c r="D67" s="10">
        <f t="shared" si="2"/>
        <v>0.97645460142127505</v>
      </c>
      <c r="E67" s="18">
        <f t="shared" si="3"/>
        <v>191417668.21349692</v>
      </c>
    </row>
    <row r="68" spans="1:5">
      <c r="A68" s="20" t="s">
        <v>70</v>
      </c>
      <c r="B68" s="20">
        <v>-2471293</v>
      </c>
      <c r="C68" s="12">
        <f t="shared" si="1"/>
        <v>28.602928240740741</v>
      </c>
      <c r="D68" s="10">
        <f t="shared" si="2"/>
        <v>20721.675499773188</v>
      </c>
      <c r="E68" s="18">
        <f t="shared" si="3"/>
        <v>9020.0554932175182</v>
      </c>
    </row>
    <row r="69" spans="1:5">
      <c r="A69" s="20" t="s">
        <v>71</v>
      </c>
      <c r="B69" s="20">
        <v>-3638014</v>
      </c>
      <c r="C69" s="12">
        <f t="shared" si="1"/>
        <v>42.106643518518517</v>
      </c>
      <c r="D69" s="10">
        <f t="shared" si="2"/>
        <v>30504.576175966125</v>
      </c>
      <c r="E69" s="18">
        <f t="shared" si="3"/>
        <v>6127.2991252919865</v>
      </c>
    </row>
    <row r="70" spans="1:5">
      <c r="A70" s="20" t="s">
        <v>72</v>
      </c>
      <c r="B70" s="20">
        <v>-5872.2110000000002</v>
      </c>
      <c r="C70" s="12">
        <f t="shared" si="1"/>
        <v>6.7965405092592593E-2</v>
      </c>
      <c r="D70" s="10">
        <f t="shared" si="2"/>
        <v>49.238212874069809</v>
      </c>
      <c r="E70" s="18">
        <f t="shared" si="3"/>
        <v>3796048.8817585064</v>
      </c>
    </row>
    <row r="71" spans="1:5">
      <c r="A71" s="20" t="s">
        <v>73</v>
      </c>
      <c r="B71" s="20">
        <v>-1791.021</v>
      </c>
      <c r="C71" s="12">
        <f t="shared" si="1"/>
        <v>2.072940972222222E-2</v>
      </c>
      <c r="D71" s="10">
        <f t="shared" si="2"/>
        <v>15.017626795074188</v>
      </c>
      <c r="E71" s="18">
        <f t="shared" si="3"/>
        <v>12446085.221781321</v>
      </c>
    </row>
    <row r="72" spans="1:5">
      <c r="A72" s="20" t="s">
        <v>74</v>
      </c>
      <c r="B72" s="20">
        <v>-12143.51</v>
      </c>
      <c r="C72" s="12">
        <f t="shared" si="1"/>
        <v>0.14054988425925927</v>
      </c>
      <c r="D72" s="10">
        <f t="shared" si="2"/>
        <v>101.82275984606062</v>
      </c>
      <c r="E72" s="18">
        <f t="shared" si="3"/>
        <v>1835647.1893217035</v>
      </c>
    </row>
    <row r="73" spans="1:5">
      <c r="A73" s="20" t="s">
        <v>75</v>
      </c>
      <c r="B73" s="20">
        <v>-86.177869999999999</v>
      </c>
      <c r="C73" s="19">
        <f t="shared" si="1"/>
        <v>9.97429050925926E-4</v>
      </c>
      <c r="D73" s="10">
        <f t="shared" si="2"/>
        <v>0.722597384203993</v>
      </c>
      <c r="E73" s="18">
        <f t="shared" si="3"/>
        <v>258665014.57972908</v>
      </c>
    </row>
    <row r="74" spans="1:5">
      <c r="A74" s="20" t="s">
        <v>76</v>
      </c>
      <c r="B74" s="20">
        <v>-2114.2539999999999</v>
      </c>
      <c r="C74" s="12">
        <f t="shared" si="1"/>
        <v>2.4470532407407406E-2</v>
      </c>
      <c r="D74" s="10">
        <f t="shared" si="2"/>
        <v>17.727920287921126</v>
      </c>
      <c r="E74" s="18">
        <f t="shared" si="3"/>
        <v>10543293.284534404</v>
      </c>
    </row>
    <row r="75" spans="1:5">
      <c r="A75" s="20" t="s">
        <v>77</v>
      </c>
      <c r="B75" s="20">
        <v>-16253</v>
      </c>
      <c r="C75" s="12">
        <f t="shared" si="1"/>
        <v>0.18811342592592592</v>
      </c>
      <c r="D75" s="10">
        <f t="shared" si="2"/>
        <v>136.28064009318751</v>
      </c>
      <c r="E75" s="18">
        <f t="shared" si="3"/>
        <v>1371512.951455116</v>
      </c>
    </row>
    <row r="76" spans="1:5">
      <c r="A76" s="20" t="s">
        <v>78</v>
      </c>
      <c r="B76" s="20">
        <v>-3597.0120000000002</v>
      </c>
      <c r="C76" s="12">
        <f t="shared" si="1"/>
        <v>4.1632083333333333E-2</v>
      </c>
      <c r="D76" s="10">
        <f t="shared" si="2"/>
        <v>30.160776335622753</v>
      </c>
      <c r="E76" s="18">
        <f t="shared" si="3"/>
        <v>6197143.6292122463</v>
      </c>
    </row>
    <row r="77" spans="1:5">
      <c r="A77" s="20" t="s">
        <v>79</v>
      </c>
      <c r="B77" s="20">
        <v>-1435785</v>
      </c>
      <c r="C77" s="12">
        <f t="shared" si="1"/>
        <v>16.617881944444445</v>
      </c>
      <c r="D77" s="10">
        <f t="shared" si="2"/>
        <v>12038.989653368439</v>
      </c>
      <c r="E77" s="18">
        <f t="shared" si="3"/>
        <v>15525.444269162861</v>
      </c>
    </row>
    <row r="78" spans="1:5">
      <c r="A78" s="20" t="s">
        <v>80</v>
      </c>
      <c r="B78" s="20">
        <v>-43105.599999999999</v>
      </c>
      <c r="C78" s="12">
        <f t="shared" si="1"/>
        <v>0.49890740740740741</v>
      </c>
      <c r="D78" s="10">
        <f t="shared" si="2"/>
        <v>361.43842734269998</v>
      </c>
      <c r="E78" s="18">
        <f t="shared" si="3"/>
        <v>517130.02486915851</v>
      </c>
    </row>
    <row r="79" spans="1:5">
      <c r="A79" s="20" t="s">
        <v>81</v>
      </c>
      <c r="B79" s="20">
        <v>-73871.03</v>
      </c>
      <c r="C79" s="12">
        <f t="shared" si="1"/>
        <v>0.85498877314814814</v>
      </c>
      <c r="D79" s="10">
        <f t="shared" si="2"/>
        <v>619.40510999465062</v>
      </c>
      <c r="E79" s="18">
        <f t="shared" si="3"/>
        <v>301758.34829973266</v>
      </c>
    </row>
    <row r="80" spans="1:5">
      <c r="A80" s="20" t="s">
        <v>82</v>
      </c>
      <c r="B80" s="20">
        <v>-575104.4</v>
      </c>
      <c r="C80" s="12">
        <f t="shared" si="1"/>
        <v>6.656300925925926</v>
      </c>
      <c r="D80" s="10">
        <f t="shared" si="2"/>
        <v>4822.2233281491754</v>
      </c>
      <c r="E80" s="18">
        <f t="shared" si="3"/>
        <v>38760.266831552668</v>
      </c>
    </row>
    <row r="81" spans="1:5">
      <c r="A81" s="20" t="s">
        <v>83</v>
      </c>
      <c r="B81" s="20">
        <v>-429996.4</v>
      </c>
      <c r="C81" s="12">
        <f t="shared" si="1"/>
        <v>4.9768101851851858</v>
      </c>
      <c r="D81" s="10">
        <f t="shared" si="2"/>
        <v>3605.4995772944253</v>
      </c>
      <c r="E81" s="18">
        <f t="shared" si="3"/>
        <v>51840.434012935919</v>
      </c>
    </row>
    <row r="82" spans="1:5">
      <c r="A82" s="20" t="s">
        <v>84</v>
      </c>
      <c r="B82" s="20">
        <v>-3462.9209999999998</v>
      </c>
      <c r="C82" s="12">
        <f t="shared" si="1"/>
        <v>4.0080104166666665E-2</v>
      </c>
      <c r="D82" s="10">
        <f t="shared" si="2"/>
        <v>29.036429611280436</v>
      </c>
      <c r="E82" s="18">
        <f t="shared" si="3"/>
        <v>6437109.0186579479</v>
      </c>
    </row>
    <row r="83" spans="1:5">
      <c r="A83" s="20" t="s">
        <v>85</v>
      </c>
      <c r="B83" s="20">
        <v>-4773.0889999999999</v>
      </c>
      <c r="C83" s="12">
        <f t="shared" si="1"/>
        <v>5.5244085648148145E-2</v>
      </c>
      <c r="D83" s="10">
        <f t="shared" si="2"/>
        <v>40.022126631498942</v>
      </c>
      <c r="E83" s="18">
        <f t="shared" si="3"/>
        <v>4670183.1874494692</v>
      </c>
    </row>
    <row r="84" spans="1:5">
      <c r="A84" s="20" t="s">
        <v>86</v>
      </c>
      <c r="B84" s="20">
        <v>-4576.3149999999996</v>
      </c>
      <c r="C84" s="12">
        <f t="shared" si="1"/>
        <v>5.2966608796296291E-2</v>
      </c>
      <c r="D84" s="10">
        <f t="shared" si="2"/>
        <v>38.37218590217531</v>
      </c>
      <c r="E84" s="18">
        <f t="shared" si="3"/>
        <v>4870993.3647487117</v>
      </c>
    </row>
    <row r="85" spans="1:5">
      <c r="A85" s="20" t="s">
        <v>87</v>
      </c>
      <c r="B85" s="20">
        <v>-8364178</v>
      </c>
      <c r="C85" s="12">
        <f t="shared" si="1"/>
        <v>96.807615740740744</v>
      </c>
      <c r="D85" s="10">
        <f t="shared" si="2"/>
        <v>70133.238890872875</v>
      </c>
      <c r="E85" s="18">
        <f t="shared" si="3"/>
        <v>2665.0795810419145</v>
      </c>
    </row>
    <row r="86" spans="1:5">
      <c r="A86" s="20" t="s">
        <v>88</v>
      </c>
      <c r="B86" s="11">
        <v>-29868806</v>
      </c>
      <c r="C86" s="12">
        <f t="shared" si="1"/>
        <v>345.70377314814817</v>
      </c>
      <c r="D86" s="10">
        <f t="shared" si="2"/>
        <v>250448.5326093176</v>
      </c>
      <c r="E86" s="18">
        <f t="shared" si="3"/>
        <v>746.3036855239543</v>
      </c>
    </row>
    <row r="88" spans="1:5">
      <c r="A88" s="20" t="s">
        <v>89</v>
      </c>
      <c r="D88" s="10">
        <f>SUM(D33:D86)</f>
        <v>608411.13854859024</v>
      </c>
    </row>
    <row r="100" spans="1:7">
      <c r="A100" s="20" t="s">
        <v>6</v>
      </c>
      <c r="B100" s="20" t="s">
        <v>116</v>
      </c>
      <c r="C100" s="20" t="s">
        <v>118</v>
      </c>
      <c r="D100" s="33">
        <v>29341</v>
      </c>
      <c r="E100" s="19" t="s">
        <v>119</v>
      </c>
      <c r="F100" s="19" t="s">
        <v>117</v>
      </c>
      <c r="G100" s="34" t="s">
        <v>115</v>
      </c>
    </row>
    <row r="101" spans="1:7">
      <c r="A101" s="20" t="s">
        <v>55</v>
      </c>
      <c r="B101" s="33">
        <v>29341</v>
      </c>
      <c r="C101" s="35">
        <v>0</v>
      </c>
      <c r="D101" s="67">
        <f>((B101+C101)-$D$100)/365.25</f>
        <v>0</v>
      </c>
      <c r="E101" s="67">
        <v>0</v>
      </c>
      <c r="F101" s="67">
        <f>-E101/86400</f>
        <v>0</v>
      </c>
      <c r="G101" s="34">
        <f>F101/$C$53</f>
        <v>0</v>
      </c>
    </row>
    <row r="102" spans="1:7">
      <c r="A102" s="20" t="s">
        <v>55</v>
      </c>
      <c r="B102" s="33">
        <v>29363</v>
      </c>
      <c r="C102" s="35">
        <v>0.828125</v>
      </c>
      <c r="D102" s="67">
        <f t="shared" ref="D102:D165" si="4">((B102+C102)-$D$100)/365.25</f>
        <v>6.25E-2</v>
      </c>
      <c r="E102" s="67">
        <v>-226789.4</v>
      </c>
      <c r="F102" s="67">
        <f t="shared" ref="F102:F165" si="5">-E102/86400</f>
        <v>2.6248773148148148</v>
      </c>
      <c r="G102" s="34">
        <f t="shared" ref="G102:G165" si="6">F102/$C$53</f>
        <v>0.16101369532342688</v>
      </c>
    </row>
    <row r="103" spans="1:7">
      <c r="A103" s="20" t="s">
        <v>55</v>
      </c>
      <c r="B103" s="33">
        <v>29409</v>
      </c>
      <c r="C103" s="35">
        <v>0.484375</v>
      </c>
      <c r="D103" s="67">
        <f t="shared" si="4"/>
        <v>0.1875</v>
      </c>
      <c r="E103" s="67">
        <v>-355157.1</v>
      </c>
      <c r="F103" s="67">
        <f t="shared" si="5"/>
        <v>4.1106145833333327</v>
      </c>
      <c r="G103" s="34">
        <f t="shared" si="6"/>
        <v>0.25215092544603868</v>
      </c>
    </row>
    <row r="104" spans="1:7">
      <c r="A104" s="20" t="s">
        <v>55</v>
      </c>
      <c r="B104" s="33">
        <v>29455</v>
      </c>
      <c r="C104" s="35">
        <v>0.140625</v>
      </c>
      <c r="D104" s="67">
        <f t="shared" si="4"/>
        <v>0.3125</v>
      </c>
      <c r="E104" s="67">
        <v>-438956.3</v>
      </c>
      <c r="F104" s="67">
        <f t="shared" si="5"/>
        <v>5.0805127314814813</v>
      </c>
      <c r="G104" s="34">
        <f t="shared" si="6"/>
        <v>0.31164585270960088</v>
      </c>
    </row>
    <row r="105" spans="1:7">
      <c r="A105" s="20" t="s">
        <v>55</v>
      </c>
      <c r="B105" s="33">
        <v>29500</v>
      </c>
      <c r="C105" s="35">
        <v>0.796875</v>
      </c>
      <c r="D105" s="67">
        <f t="shared" si="4"/>
        <v>0.4375</v>
      </c>
      <c r="E105" s="67">
        <v>-499602.9</v>
      </c>
      <c r="F105" s="67">
        <f t="shared" si="5"/>
        <v>5.7824409722222221</v>
      </c>
      <c r="G105" s="34">
        <f t="shared" si="6"/>
        <v>0.35470312599839543</v>
      </c>
    </row>
    <row r="106" spans="1:7">
      <c r="A106" s="20" t="s">
        <v>55</v>
      </c>
      <c r="B106" s="33">
        <v>29546</v>
      </c>
      <c r="C106" s="35">
        <v>0.453125</v>
      </c>
      <c r="D106" s="67">
        <f t="shared" si="4"/>
        <v>0.5625</v>
      </c>
      <c r="E106" s="67">
        <v>-547066.30000000005</v>
      </c>
      <c r="F106" s="67">
        <f t="shared" si="5"/>
        <v>6.3317858796296305</v>
      </c>
      <c r="G106" s="34">
        <f t="shared" si="6"/>
        <v>0.38840072132963205</v>
      </c>
    </row>
    <row r="107" spans="1:7">
      <c r="A107" s="20" t="s">
        <v>55</v>
      </c>
      <c r="B107" s="33">
        <v>29592</v>
      </c>
      <c r="C107" s="35">
        <v>0.109375</v>
      </c>
      <c r="D107" s="67">
        <f t="shared" si="4"/>
        <v>0.6875</v>
      </c>
      <c r="E107" s="67">
        <v>-586399.1</v>
      </c>
      <c r="F107" s="67">
        <f t="shared" si="5"/>
        <v>6.7870266203703702</v>
      </c>
      <c r="G107" s="34">
        <f t="shared" si="6"/>
        <v>0.41632583368240195</v>
      </c>
    </row>
    <row r="108" spans="1:7">
      <c r="A108" s="20" t="s">
        <v>55</v>
      </c>
      <c r="B108" s="33">
        <v>29637</v>
      </c>
      <c r="C108" s="35">
        <v>0.765625</v>
      </c>
      <c r="D108" s="67">
        <f t="shared" si="4"/>
        <v>0.8125</v>
      </c>
      <c r="E108" s="67">
        <v>-620351.1</v>
      </c>
      <c r="F108" s="67">
        <f t="shared" si="5"/>
        <v>7.1799895833333327</v>
      </c>
      <c r="G108" s="34">
        <f t="shared" si="6"/>
        <v>0.44043073886589368</v>
      </c>
    </row>
    <row r="109" spans="1:7">
      <c r="A109" s="20" t="s">
        <v>55</v>
      </c>
      <c r="B109" s="33">
        <v>29683</v>
      </c>
      <c r="C109" s="35">
        <v>0.421875</v>
      </c>
      <c r="D109" s="67">
        <f t="shared" si="4"/>
        <v>0.9375</v>
      </c>
      <c r="E109" s="67">
        <v>-650515</v>
      </c>
      <c r="F109" s="67">
        <f t="shared" si="5"/>
        <v>7.5291087962962964</v>
      </c>
      <c r="G109" s="34">
        <f t="shared" si="6"/>
        <v>0.46184620627471584</v>
      </c>
    </row>
    <row r="110" spans="1:7">
      <c r="A110" s="20" t="s">
        <v>55</v>
      </c>
      <c r="B110" s="33">
        <v>29729</v>
      </c>
      <c r="C110" s="35">
        <v>7.8125E-2</v>
      </c>
      <c r="D110" s="67">
        <f t="shared" si="4"/>
        <v>1.0625</v>
      </c>
      <c r="E110" s="67">
        <v>-677865.9</v>
      </c>
      <c r="F110" s="67">
        <f t="shared" si="5"/>
        <v>7.845670138888889</v>
      </c>
      <c r="G110" s="34">
        <f t="shared" si="6"/>
        <v>0.48126452776338113</v>
      </c>
    </row>
    <row r="111" spans="1:7">
      <c r="A111" s="20" t="s">
        <v>55</v>
      </c>
      <c r="B111" s="33">
        <v>29774</v>
      </c>
      <c r="C111" s="35">
        <v>0.734375</v>
      </c>
      <c r="D111" s="67">
        <f t="shared" si="4"/>
        <v>1.1875</v>
      </c>
      <c r="E111" s="67">
        <v>-703030.7</v>
      </c>
      <c r="F111" s="67">
        <f t="shared" si="5"/>
        <v>8.1369293981481476</v>
      </c>
      <c r="G111" s="34">
        <f t="shared" si="6"/>
        <v>0.49913078359401064</v>
      </c>
    </row>
    <row r="112" spans="1:7">
      <c r="A112" s="20" t="s">
        <v>55</v>
      </c>
      <c r="B112" s="33">
        <v>29820</v>
      </c>
      <c r="C112" s="35">
        <v>0.390625</v>
      </c>
      <c r="D112" s="67">
        <f t="shared" si="4"/>
        <v>1.3125</v>
      </c>
      <c r="E112" s="67">
        <v>-726430.8</v>
      </c>
      <c r="F112" s="67">
        <f t="shared" si="5"/>
        <v>8.4077638888888888</v>
      </c>
      <c r="G112" s="34">
        <f t="shared" si="6"/>
        <v>0.51574415517106731</v>
      </c>
    </row>
    <row r="113" spans="1:7">
      <c r="A113" s="20" t="s">
        <v>55</v>
      </c>
      <c r="B113" s="33">
        <v>29866</v>
      </c>
      <c r="C113" s="35">
        <v>4.6875E-2</v>
      </c>
      <c r="D113" s="67">
        <f t="shared" si="4"/>
        <v>1.4375</v>
      </c>
      <c r="E113" s="67">
        <v>-748361.2</v>
      </c>
      <c r="F113" s="67">
        <f t="shared" si="5"/>
        <v>8.6615879629629617</v>
      </c>
      <c r="G113" s="34">
        <f t="shared" si="6"/>
        <v>0.53131408367707711</v>
      </c>
    </row>
    <row r="114" spans="1:7">
      <c r="A114" s="20" t="s">
        <v>55</v>
      </c>
      <c r="B114" s="33">
        <v>29911</v>
      </c>
      <c r="C114" s="35">
        <v>0.703125</v>
      </c>
      <c r="D114" s="67">
        <f t="shared" si="4"/>
        <v>1.5625</v>
      </c>
      <c r="E114" s="67">
        <v>-769036.3</v>
      </c>
      <c r="F114" s="67">
        <f t="shared" si="5"/>
        <v>8.9008831018518517</v>
      </c>
      <c r="G114" s="34">
        <f t="shared" si="6"/>
        <v>0.54599278670367979</v>
      </c>
    </row>
    <row r="115" spans="1:7">
      <c r="A115" s="20" t="s">
        <v>55</v>
      </c>
      <c r="B115" s="33">
        <v>29957</v>
      </c>
      <c r="C115" s="35">
        <v>0.359375</v>
      </c>
      <c r="D115" s="67">
        <f t="shared" si="4"/>
        <v>1.6875</v>
      </c>
      <c r="E115" s="67">
        <v>-788617.1</v>
      </c>
      <c r="F115" s="67">
        <f t="shared" si="5"/>
        <v>9.127512731481481</v>
      </c>
      <c r="G115" s="34">
        <f t="shared" si="6"/>
        <v>0.55989456943862659</v>
      </c>
    </row>
    <row r="116" spans="1:7">
      <c r="A116" s="20" t="s">
        <v>55</v>
      </c>
      <c r="B116" s="33">
        <v>30003</v>
      </c>
      <c r="C116" s="35">
        <v>1.5625E-2</v>
      </c>
      <c r="D116" s="67">
        <f t="shared" si="4"/>
        <v>1.8125</v>
      </c>
      <c r="E116" s="67">
        <v>-807228.1</v>
      </c>
      <c r="F116" s="67">
        <f t="shared" si="5"/>
        <v>9.3429178240740747</v>
      </c>
      <c r="G116" s="34">
        <f t="shared" si="6"/>
        <v>0.5731078231606449</v>
      </c>
    </row>
    <row r="117" spans="1:7">
      <c r="A117" s="20" t="s">
        <v>55</v>
      </c>
      <c r="B117" s="33">
        <v>30048</v>
      </c>
      <c r="C117" s="35">
        <v>0.671875</v>
      </c>
      <c r="D117" s="67">
        <f t="shared" si="4"/>
        <v>1.9375</v>
      </c>
      <c r="E117" s="67">
        <v>-824968.1</v>
      </c>
      <c r="F117" s="67">
        <f t="shared" si="5"/>
        <v>9.5482418981481487</v>
      </c>
      <c r="G117" s="34">
        <f t="shared" si="6"/>
        <v>0.58570269291662824</v>
      </c>
    </row>
    <row r="118" spans="1:7">
      <c r="A118" s="20" t="s">
        <v>55</v>
      </c>
      <c r="B118" s="33">
        <v>30094</v>
      </c>
      <c r="C118" s="35">
        <v>0.328125</v>
      </c>
      <c r="D118" s="67">
        <f t="shared" si="4"/>
        <v>2.0625</v>
      </c>
      <c r="E118" s="67">
        <v>-841917.5</v>
      </c>
      <c r="F118" s="67">
        <f t="shared" si="5"/>
        <v>9.7444155092592588</v>
      </c>
      <c r="G118" s="34">
        <f t="shared" si="6"/>
        <v>0.59773626030344118</v>
      </c>
    </row>
    <row r="119" spans="1:7">
      <c r="A119" s="20" t="s">
        <v>55</v>
      </c>
      <c r="B119" s="33">
        <v>30139</v>
      </c>
      <c r="C119" s="35">
        <v>0.984375</v>
      </c>
      <c r="D119" s="67">
        <f t="shared" si="4"/>
        <v>2.1875</v>
      </c>
      <c r="E119" s="67">
        <v>-858142.9</v>
      </c>
      <c r="F119" s="67">
        <f t="shared" si="5"/>
        <v>9.9322094907407408</v>
      </c>
      <c r="G119" s="34">
        <f t="shared" si="6"/>
        <v>0.60925580933042711</v>
      </c>
    </row>
    <row r="120" spans="1:7">
      <c r="A120" s="20" t="s">
        <v>55</v>
      </c>
      <c r="B120" s="33">
        <v>30185</v>
      </c>
      <c r="C120" s="35">
        <v>0.640625</v>
      </c>
      <c r="D120" s="67">
        <f t="shared" si="4"/>
        <v>2.3125</v>
      </c>
      <c r="E120" s="67">
        <v>-873700.4</v>
      </c>
      <c r="F120" s="67">
        <f t="shared" si="5"/>
        <v>10.112273148148148</v>
      </c>
      <c r="G120" s="34">
        <f t="shared" si="6"/>
        <v>0.62030116932077162</v>
      </c>
    </row>
    <row r="121" spans="1:7">
      <c r="A121" s="20" t="s">
        <v>55</v>
      </c>
      <c r="B121" s="33">
        <v>30231</v>
      </c>
      <c r="C121" s="35">
        <v>0.296875</v>
      </c>
      <c r="D121" s="67">
        <f t="shared" si="4"/>
        <v>2.4375</v>
      </c>
      <c r="E121" s="67">
        <v>-888637.9</v>
      </c>
      <c r="F121" s="67">
        <f t="shared" si="5"/>
        <v>10.285160879629631</v>
      </c>
      <c r="G121" s="34">
        <f t="shared" si="6"/>
        <v>0.6309063478427559</v>
      </c>
    </row>
    <row r="122" spans="1:7">
      <c r="A122" s="20" t="s">
        <v>55</v>
      </c>
      <c r="B122" s="33">
        <v>30276</v>
      </c>
      <c r="C122" s="35">
        <v>0.953125</v>
      </c>
      <c r="D122" s="67">
        <f t="shared" si="4"/>
        <v>2.5625</v>
      </c>
      <c r="E122" s="67">
        <v>-902997.1</v>
      </c>
      <c r="F122" s="67">
        <f t="shared" si="5"/>
        <v>10.451355324074074</v>
      </c>
      <c r="G122" s="34">
        <f t="shared" si="6"/>
        <v>0.64110095064997763</v>
      </c>
    </row>
    <row r="123" spans="1:7">
      <c r="A123" s="20" t="s">
        <v>55</v>
      </c>
      <c r="B123" s="33">
        <v>30322</v>
      </c>
      <c r="C123" s="35">
        <v>0.609375</v>
      </c>
      <c r="D123" s="67">
        <f t="shared" si="4"/>
        <v>2.6875</v>
      </c>
      <c r="E123" s="67">
        <v>-916814.3</v>
      </c>
      <c r="F123" s="67">
        <f t="shared" si="5"/>
        <v>10.61127662037037</v>
      </c>
      <c r="G123" s="34">
        <f t="shared" si="6"/>
        <v>0.65091074965743945</v>
      </c>
    </row>
    <row r="124" spans="1:7">
      <c r="A124" s="20" t="s">
        <v>55</v>
      </c>
      <c r="B124" s="33">
        <v>30368</v>
      </c>
      <c r="C124" s="35">
        <v>0.265625</v>
      </c>
      <c r="D124" s="67">
        <f t="shared" si="4"/>
        <v>2.8125</v>
      </c>
      <c r="E124" s="67">
        <v>-930121.9</v>
      </c>
      <c r="F124" s="67">
        <f t="shared" si="5"/>
        <v>10.765299768518519</v>
      </c>
      <c r="G124" s="34">
        <f t="shared" si="6"/>
        <v>0.66035874789671356</v>
      </c>
    </row>
    <row r="125" spans="1:7">
      <c r="A125" s="20" t="s">
        <v>55</v>
      </c>
      <c r="B125" s="33">
        <v>30413</v>
      </c>
      <c r="C125" s="35">
        <v>0.921875</v>
      </c>
      <c r="D125" s="67">
        <f t="shared" si="4"/>
        <v>2.9375</v>
      </c>
      <c r="E125" s="67">
        <v>-942948.8</v>
      </c>
      <c r="F125" s="67">
        <f t="shared" si="5"/>
        <v>10.91375925925926</v>
      </c>
      <c r="G125" s="34">
        <f t="shared" si="6"/>
        <v>0.6694654635039865</v>
      </c>
    </row>
    <row r="126" spans="1:7">
      <c r="A126" s="20" t="s">
        <v>55</v>
      </c>
      <c r="B126" s="33">
        <v>30459</v>
      </c>
      <c r="C126" s="35">
        <v>0.578125</v>
      </c>
      <c r="D126" s="67">
        <f t="shared" si="4"/>
        <v>3.0625</v>
      </c>
      <c r="E126" s="67">
        <v>-955320.6</v>
      </c>
      <c r="F126" s="67">
        <f t="shared" si="5"/>
        <v>11.056951388888889</v>
      </c>
      <c r="G126" s="34">
        <f t="shared" si="6"/>
        <v>0.67824907171408078</v>
      </c>
    </row>
    <row r="127" spans="1:7">
      <c r="A127" s="20" t="s">
        <v>55</v>
      </c>
      <c r="B127" s="33">
        <v>30505</v>
      </c>
      <c r="C127" s="35">
        <v>0.234375</v>
      </c>
      <c r="D127" s="67">
        <f t="shared" si="4"/>
        <v>3.1875</v>
      </c>
      <c r="E127" s="67">
        <v>-967260.9</v>
      </c>
      <c r="F127" s="67">
        <f t="shared" si="5"/>
        <v>11.195149305555557</v>
      </c>
      <c r="G127" s="34">
        <f t="shared" si="6"/>
        <v>0.6867263278215987</v>
      </c>
    </row>
    <row r="128" spans="1:7">
      <c r="A128" s="20" t="s">
        <v>55</v>
      </c>
      <c r="B128" s="33">
        <v>30550</v>
      </c>
      <c r="C128" s="35">
        <v>0.890625</v>
      </c>
      <c r="D128" s="67">
        <f t="shared" si="4"/>
        <v>3.3125</v>
      </c>
      <c r="E128" s="67">
        <v>-978791.2</v>
      </c>
      <c r="F128" s="67">
        <f t="shared" si="5"/>
        <v>11.328601851851852</v>
      </c>
      <c r="G128" s="34">
        <f t="shared" si="6"/>
        <v>0.6949124961839106</v>
      </c>
    </row>
    <row r="129" spans="1:7">
      <c r="A129" s="20" t="s">
        <v>55</v>
      </c>
      <c r="B129" s="33">
        <v>30596</v>
      </c>
      <c r="C129" s="35">
        <v>0.546875</v>
      </c>
      <c r="D129" s="67">
        <f t="shared" si="4"/>
        <v>3.4375</v>
      </c>
      <c r="E129" s="67">
        <v>-989930.9</v>
      </c>
      <c r="F129" s="67">
        <f t="shared" si="5"/>
        <v>11.457533564814815</v>
      </c>
      <c r="G129" s="34">
        <f t="shared" si="6"/>
        <v>0.70282135022115566</v>
      </c>
    </row>
    <row r="130" spans="1:7">
      <c r="A130" s="20" t="s">
        <v>55</v>
      </c>
      <c r="B130" s="33">
        <v>30642</v>
      </c>
      <c r="C130" s="35">
        <v>0.203125</v>
      </c>
      <c r="D130" s="67">
        <f t="shared" si="4"/>
        <v>3.5625</v>
      </c>
      <c r="E130" s="67">
        <v>-1000698</v>
      </c>
      <c r="F130" s="67">
        <f t="shared" si="5"/>
        <v>11.582152777777777</v>
      </c>
      <c r="G130" s="34">
        <f t="shared" si="6"/>
        <v>0.71046566939531841</v>
      </c>
    </row>
    <row r="131" spans="1:7">
      <c r="A131" s="23" t="s">
        <v>55</v>
      </c>
      <c r="B131" s="44">
        <v>30687</v>
      </c>
      <c r="C131" s="45">
        <v>0.859375</v>
      </c>
      <c r="D131" s="68">
        <f t="shared" si="4"/>
        <v>3.6875</v>
      </c>
      <c r="E131" s="67">
        <v>-1011110</v>
      </c>
      <c r="F131" s="68">
        <f t="shared" si="5"/>
        <v>11.702662037037037</v>
      </c>
      <c r="G131" s="46">
        <f t="shared" si="6"/>
        <v>0.71785787818332847</v>
      </c>
    </row>
    <row r="132" spans="1:7">
      <c r="A132" s="20" t="s">
        <v>55</v>
      </c>
      <c r="B132" s="33">
        <v>30733</v>
      </c>
      <c r="C132" s="35">
        <v>0.515625</v>
      </c>
      <c r="D132" s="67">
        <f t="shared" si="4"/>
        <v>3.8125</v>
      </c>
      <c r="E132" s="67">
        <v>-1021181</v>
      </c>
      <c r="F132" s="67">
        <f t="shared" si="5"/>
        <v>11.819224537037037</v>
      </c>
      <c r="G132" s="34">
        <f t="shared" si="6"/>
        <v>0.72500798716374038</v>
      </c>
    </row>
    <row r="133" spans="1:7">
      <c r="A133" s="20" t="s">
        <v>55</v>
      </c>
      <c r="B133" s="33">
        <v>30779</v>
      </c>
      <c r="C133" s="35">
        <v>0.171875</v>
      </c>
      <c r="D133" s="67">
        <f t="shared" si="4"/>
        <v>3.9375</v>
      </c>
      <c r="E133" s="67">
        <v>-1030926</v>
      </c>
      <c r="F133" s="67">
        <f t="shared" si="5"/>
        <v>11.932013888888889</v>
      </c>
      <c r="G133" s="34">
        <f t="shared" si="6"/>
        <v>0.73192664588820811</v>
      </c>
    </row>
    <row r="134" spans="1:7">
      <c r="A134" s="20" t="s">
        <v>55</v>
      </c>
      <c r="B134" s="33">
        <v>30824</v>
      </c>
      <c r="C134" s="35">
        <v>0.828125</v>
      </c>
      <c r="D134" s="67">
        <f t="shared" si="4"/>
        <v>4.0625</v>
      </c>
      <c r="E134" s="67">
        <v>-1040359</v>
      </c>
      <c r="F134" s="67">
        <f t="shared" si="5"/>
        <v>12.04119212962963</v>
      </c>
      <c r="G134" s="34">
        <f t="shared" si="6"/>
        <v>0.73862379393827515</v>
      </c>
    </row>
    <row r="135" spans="1:7">
      <c r="A135" s="20" t="s">
        <v>55</v>
      </c>
      <c r="B135" s="33">
        <v>30870</v>
      </c>
      <c r="C135" s="35">
        <v>0.484375</v>
      </c>
      <c r="D135" s="67">
        <f t="shared" si="4"/>
        <v>4.1875</v>
      </c>
      <c r="E135" s="67">
        <v>-1049493</v>
      </c>
      <c r="F135" s="67">
        <f t="shared" si="5"/>
        <v>12.146909722222222</v>
      </c>
      <c r="G135" s="34">
        <f t="shared" si="6"/>
        <v>0.74510866092537498</v>
      </c>
    </row>
    <row r="136" spans="1:7">
      <c r="A136" s="20" t="s">
        <v>55</v>
      </c>
      <c r="B136" s="33">
        <v>30916</v>
      </c>
      <c r="C136" s="35">
        <v>0.140625</v>
      </c>
      <c r="D136" s="67">
        <f t="shared" si="4"/>
        <v>4.3125</v>
      </c>
      <c r="E136" s="67">
        <v>-1058339</v>
      </c>
      <c r="F136" s="67">
        <f t="shared" si="5"/>
        <v>12.249293981481481</v>
      </c>
      <c r="G136" s="34">
        <f t="shared" si="6"/>
        <v>0.75138905652072041</v>
      </c>
    </row>
    <row r="137" spans="1:7">
      <c r="A137" s="20" t="s">
        <v>55</v>
      </c>
      <c r="B137" s="33">
        <v>30961</v>
      </c>
      <c r="C137" s="35">
        <v>0.796875</v>
      </c>
      <c r="D137" s="67">
        <f t="shared" si="4"/>
        <v>4.4375</v>
      </c>
      <c r="E137" s="67">
        <v>-1066908</v>
      </c>
      <c r="F137" s="67">
        <f t="shared" si="5"/>
        <v>12.348472222222222</v>
      </c>
      <c r="G137" s="34">
        <f t="shared" si="6"/>
        <v>0.75747279039552429</v>
      </c>
    </row>
    <row r="138" spans="1:7">
      <c r="A138" s="20" t="s">
        <v>55</v>
      </c>
      <c r="B138" s="33">
        <v>31007</v>
      </c>
      <c r="C138" s="35">
        <v>0.453125</v>
      </c>
      <c r="D138" s="67">
        <f t="shared" si="4"/>
        <v>4.5625</v>
      </c>
      <c r="E138" s="67">
        <v>-1075212</v>
      </c>
      <c r="F138" s="67">
        <f t="shared" si="5"/>
        <v>12.444583333333334</v>
      </c>
      <c r="G138" s="34">
        <f t="shared" si="6"/>
        <v>0.76336838219110981</v>
      </c>
    </row>
    <row r="139" spans="1:7">
      <c r="A139" s="20" t="s">
        <v>55</v>
      </c>
      <c r="B139" s="33">
        <v>31053</v>
      </c>
      <c r="C139" s="35">
        <v>0.109375</v>
      </c>
      <c r="D139" s="67">
        <f t="shared" si="4"/>
        <v>4.6875</v>
      </c>
      <c r="E139" s="67">
        <v>-1083259</v>
      </c>
      <c r="F139" s="67">
        <f t="shared" si="5"/>
        <v>12.537719907407407</v>
      </c>
      <c r="G139" s="34">
        <f t="shared" si="6"/>
        <v>0.7690815116683587</v>
      </c>
    </row>
    <row r="140" spans="1:7">
      <c r="A140" s="20" t="s">
        <v>55</v>
      </c>
      <c r="B140" s="33">
        <v>31098</v>
      </c>
      <c r="C140" s="35">
        <v>0.765625</v>
      </c>
      <c r="D140" s="67">
        <f t="shared" si="4"/>
        <v>4.8125</v>
      </c>
      <c r="E140" s="67">
        <v>-1091061</v>
      </c>
      <c r="F140" s="67">
        <f t="shared" si="5"/>
        <v>12.628020833333334</v>
      </c>
      <c r="G140" s="34">
        <f t="shared" si="6"/>
        <v>0.77462069846859449</v>
      </c>
    </row>
    <row r="141" spans="1:7">
      <c r="A141" s="20" t="s">
        <v>55</v>
      </c>
      <c r="B141" s="33">
        <v>31144</v>
      </c>
      <c r="C141" s="35">
        <v>0.421875</v>
      </c>
      <c r="D141" s="67">
        <f t="shared" si="4"/>
        <v>4.9375</v>
      </c>
      <c r="E141" s="67">
        <v>-1098625</v>
      </c>
      <c r="F141" s="67">
        <f t="shared" si="5"/>
        <v>12.71556712962963</v>
      </c>
      <c r="G141" s="34">
        <f t="shared" si="6"/>
        <v>0.77999091238258866</v>
      </c>
    </row>
    <row r="142" spans="1:7">
      <c r="A142" s="20" t="s">
        <v>55</v>
      </c>
      <c r="B142" s="33">
        <v>31190</v>
      </c>
      <c r="C142" s="35">
        <v>7.8125E-2</v>
      </c>
      <c r="D142" s="67">
        <f t="shared" si="4"/>
        <v>5.0625</v>
      </c>
      <c r="E142" s="67">
        <v>-1105961</v>
      </c>
      <c r="F142" s="67">
        <f t="shared" si="5"/>
        <v>12.800474537037037</v>
      </c>
      <c r="G142" s="34">
        <f t="shared" si="6"/>
        <v>0.7851992531114439</v>
      </c>
    </row>
    <row r="143" spans="1:7">
      <c r="A143" s="20" t="s">
        <v>55</v>
      </c>
      <c r="B143" s="33">
        <v>31235</v>
      </c>
      <c r="C143" s="35">
        <v>0.734375</v>
      </c>
      <c r="D143" s="67">
        <f t="shared" si="4"/>
        <v>5.1875</v>
      </c>
      <c r="E143" s="67">
        <v>-1113077</v>
      </c>
      <c r="F143" s="67">
        <f t="shared" si="5"/>
        <v>12.882835648148149</v>
      </c>
      <c r="G143" s="34">
        <f t="shared" si="6"/>
        <v>0.79025140041604247</v>
      </c>
    </row>
    <row r="144" spans="1:7">
      <c r="A144" s="20" t="s">
        <v>55</v>
      </c>
      <c r="B144" s="33">
        <v>31281</v>
      </c>
      <c r="C144" s="35">
        <v>0.390625</v>
      </c>
      <c r="D144" s="67">
        <f t="shared" si="4"/>
        <v>5.3125</v>
      </c>
      <c r="E144" s="67">
        <v>-1119980</v>
      </c>
      <c r="F144" s="67">
        <f t="shared" si="5"/>
        <v>12.962731481481482</v>
      </c>
      <c r="G144" s="34">
        <f t="shared" si="6"/>
        <v>0.79515232408715597</v>
      </c>
    </row>
    <row r="145" spans="1:7">
      <c r="A145" s="20" t="s">
        <v>55</v>
      </c>
      <c r="B145" s="33">
        <v>31327</v>
      </c>
      <c r="C145" s="35">
        <v>4.6875E-2</v>
      </c>
      <c r="D145" s="67">
        <f t="shared" si="4"/>
        <v>5.4375</v>
      </c>
      <c r="E145" s="67">
        <v>-1126679</v>
      </c>
      <c r="F145" s="67">
        <f t="shared" si="5"/>
        <v>13.040266203703704</v>
      </c>
      <c r="G145" s="34">
        <f t="shared" si="6"/>
        <v>0.7999084138557766</v>
      </c>
    </row>
    <row r="146" spans="1:7">
      <c r="A146" s="20" t="s">
        <v>55</v>
      </c>
      <c r="B146" s="33">
        <v>31372</v>
      </c>
      <c r="C146" s="35">
        <v>0.703125</v>
      </c>
      <c r="D146" s="67">
        <f t="shared" si="4"/>
        <v>5.5625</v>
      </c>
      <c r="E146" s="67">
        <v>-1133179</v>
      </c>
      <c r="F146" s="67">
        <f t="shared" si="5"/>
        <v>13.115497685185185</v>
      </c>
      <c r="G146" s="34">
        <f t="shared" si="6"/>
        <v>0.80452321957245587</v>
      </c>
    </row>
    <row r="147" spans="1:7">
      <c r="A147" s="20" t="s">
        <v>55</v>
      </c>
      <c r="B147" s="33">
        <v>31418</v>
      </c>
      <c r="C147" s="35">
        <v>0.359375</v>
      </c>
      <c r="D147" s="67">
        <f t="shared" si="4"/>
        <v>5.6875</v>
      </c>
      <c r="E147" s="67">
        <v>-1139489</v>
      </c>
      <c r="F147" s="67">
        <f t="shared" si="5"/>
        <v>13.188530092592593</v>
      </c>
      <c r="G147" s="34">
        <f t="shared" si="6"/>
        <v>0.80900313096818621</v>
      </c>
    </row>
    <row r="148" spans="1:7">
      <c r="A148" s="20" t="s">
        <v>55</v>
      </c>
      <c r="B148" s="33">
        <v>31464</v>
      </c>
      <c r="C148" s="35">
        <v>1.5625E-2</v>
      </c>
      <c r="D148" s="67">
        <f t="shared" si="4"/>
        <v>5.8125</v>
      </c>
      <c r="E148" s="67">
        <v>-1145614</v>
      </c>
      <c r="F148" s="67">
        <f t="shared" si="5"/>
        <v>13.259421296296296</v>
      </c>
      <c r="G148" s="34">
        <f t="shared" si="6"/>
        <v>0.81335169789351858</v>
      </c>
    </row>
    <row r="149" spans="1:7">
      <c r="A149" s="20" t="s">
        <v>55</v>
      </c>
      <c r="B149" s="33">
        <v>31509</v>
      </c>
      <c r="C149" s="35">
        <v>0.671875</v>
      </c>
      <c r="D149" s="67">
        <f t="shared" si="4"/>
        <v>5.9375</v>
      </c>
      <c r="E149" s="67">
        <v>-1151562</v>
      </c>
      <c r="F149" s="67">
        <f t="shared" si="5"/>
        <v>13.328263888888889</v>
      </c>
      <c r="G149" s="34">
        <f t="shared" si="6"/>
        <v>0.81757460010933536</v>
      </c>
    </row>
    <row r="150" spans="1:7">
      <c r="A150" s="20" t="s">
        <v>55</v>
      </c>
      <c r="B150" s="33">
        <v>31555</v>
      </c>
      <c r="C150" s="35">
        <v>0.328125</v>
      </c>
      <c r="D150" s="67">
        <f t="shared" si="4"/>
        <v>6.0625</v>
      </c>
      <c r="E150" s="67">
        <v>-1157337</v>
      </c>
      <c r="F150" s="67">
        <f t="shared" si="5"/>
        <v>13.395104166666666</v>
      </c>
      <c r="G150" s="34">
        <f t="shared" si="6"/>
        <v>0.82167467749607737</v>
      </c>
    </row>
    <row r="151" spans="1:7">
      <c r="A151" s="20" t="s">
        <v>55</v>
      </c>
      <c r="B151" s="33">
        <v>31600</v>
      </c>
      <c r="C151" s="35">
        <v>0.984375</v>
      </c>
      <c r="D151" s="67">
        <f t="shared" si="4"/>
        <v>6.1875</v>
      </c>
      <c r="E151" s="67">
        <v>-1162946</v>
      </c>
      <c r="F151" s="67">
        <f t="shared" si="5"/>
        <v>13.460023148148148</v>
      </c>
      <c r="G151" s="34">
        <f t="shared" si="6"/>
        <v>0.82565689984451651</v>
      </c>
    </row>
    <row r="152" spans="1:7">
      <c r="A152" s="20" t="s">
        <v>55</v>
      </c>
      <c r="B152" s="33">
        <v>31646</v>
      </c>
      <c r="C152" s="35">
        <v>0.640625</v>
      </c>
      <c r="D152" s="67">
        <f t="shared" si="4"/>
        <v>6.3125</v>
      </c>
      <c r="E152" s="67">
        <v>-1168395</v>
      </c>
      <c r="F152" s="67">
        <f t="shared" si="5"/>
        <v>13.523090277777778</v>
      </c>
      <c r="G152" s="34">
        <f t="shared" si="6"/>
        <v>0.82952552697531434</v>
      </c>
    </row>
    <row r="153" spans="1:7">
      <c r="A153" s="20" t="s">
        <v>55</v>
      </c>
      <c r="B153" s="33">
        <v>31692</v>
      </c>
      <c r="C153" s="35">
        <v>0.296875</v>
      </c>
      <c r="D153" s="67">
        <f t="shared" si="4"/>
        <v>6.4375</v>
      </c>
      <c r="E153" s="67">
        <v>-1173688</v>
      </c>
      <c r="F153" s="67">
        <f t="shared" si="5"/>
        <v>13.584351851851851</v>
      </c>
      <c r="G153" s="34">
        <f t="shared" si="6"/>
        <v>0.83328339876891178</v>
      </c>
    </row>
    <row r="154" spans="1:7">
      <c r="A154" s="20" t="s">
        <v>55</v>
      </c>
      <c r="B154" s="33">
        <v>31737</v>
      </c>
      <c r="C154" s="35">
        <v>0.953125</v>
      </c>
      <c r="D154" s="67">
        <f t="shared" si="4"/>
        <v>6.5625</v>
      </c>
      <c r="E154" s="67">
        <v>-1178831</v>
      </c>
      <c r="F154" s="67">
        <f t="shared" si="5"/>
        <v>13.643877314814814</v>
      </c>
      <c r="G154" s="34">
        <f t="shared" si="6"/>
        <v>0.83693477504597047</v>
      </c>
    </row>
    <row r="155" spans="1:7">
      <c r="A155" s="20" t="s">
        <v>55</v>
      </c>
      <c r="B155" s="33">
        <v>31783</v>
      </c>
      <c r="C155" s="35">
        <v>0.609375</v>
      </c>
      <c r="D155" s="67">
        <f t="shared" si="4"/>
        <v>6.6875</v>
      </c>
      <c r="E155" s="67">
        <v>-1183829</v>
      </c>
      <c r="F155" s="67">
        <f t="shared" si="5"/>
        <v>13.701724537037038</v>
      </c>
      <c r="G155" s="34">
        <f t="shared" si="6"/>
        <v>0.84048320565704182</v>
      </c>
    </row>
    <row r="156" spans="1:7">
      <c r="A156" s="20" t="s">
        <v>55</v>
      </c>
      <c r="B156" s="33">
        <v>31829</v>
      </c>
      <c r="C156" s="35">
        <v>0.265625</v>
      </c>
      <c r="D156" s="67">
        <f t="shared" si="4"/>
        <v>6.8125</v>
      </c>
      <c r="E156" s="67">
        <v>-1188687</v>
      </c>
      <c r="F156" s="67">
        <f t="shared" si="5"/>
        <v>13.757951388888889</v>
      </c>
      <c r="G156" s="34">
        <f t="shared" si="6"/>
        <v>0.8439322404526769</v>
      </c>
    </row>
    <row r="157" spans="1:7">
      <c r="A157" s="20" t="s">
        <v>55</v>
      </c>
      <c r="B157" s="33">
        <v>31874</v>
      </c>
      <c r="C157" s="35">
        <v>0.921875</v>
      </c>
      <c r="D157" s="67">
        <f t="shared" si="4"/>
        <v>6.9375</v>
      </c>
      <c r="E157" s="67">
        <v>-1193409</v>
      </c>
      <c r="F157" s="67">
        <f t="shared" si="5"/>
        <v>13.812604166666667</v>
      </c>
      <c r="G157" s="34">
        <f t="shared" si="6"/>
        <v>0.84728471931331684</v>
      </c>
    </row>
    <row r="158" spans="1:7">
      <c r="A158" s="20" t="s">
        <v>55</v>
      </c>
      <c r="B158" s="33">
        <v>31920</v>
      </c>
      <c r="C158" s="35">
        <v>0.578125</v>
      </c>
      <c r="D158" s="67">
        <f t="shared" si="4"/>
        <v>7.0625</v>
      </c>
      <c r="E158" s="67">
        <v>-1197999</v>
      </c>
      <c r="F158" s="67">
        <f t="shared" si="5"/>
        <v>13.865729166666666</v>
      </c>
      <c r="G158" s="34">
        <f t="shared" si="6"/>
        <v>0.85054348211940267</v>
      </c>
    </row>
    <row r="159" spans="1:7">
      <c r="A159" s="20" t="s">
        <v>55</v>
      </c>
      <c r="B159" s="33">
        <v>31966</v>
      </c>
      <c r="C159" s="35">
        <v>0.234375</v>
      </c>
      <c r="D159" s="67">
        <f t="shared" si="4"/>
        <v>7.1875</v>
      </c>
      <c r="E159" s="67">
        <v>-1202463</v>
      </c>
      <c r="F159" s="67">
        <f t="shared" si="5"/>
        <v>13.917395833333334</v>
      </c>
      <c r="G159" s="34">
        <f t="shared" si="6"/>
        <v>0.85371278869159606</v>
      </c>
    </row>
    <row r="160" spans="1:7">
      <c r="A160" s="20" t="s">
        <v>55</v>
      </c>
      <c r="B160" s="33">
        <v>32011</v>
      </c>
      <c r="C160" s="35">
        <v>0.890625</v>
      </c>
      <c r="D160" s="67">
        <f t="shared" si="4"/>
        <v>7.3125</v>
      </c>
      <c r="E160" s="67">
        <v>-1206803</v>
      </c>
      <c r="F160" s="67">
        <f t="shared" si="5"/>
        <v>13.967627314814814</v>
      </c>
      <c r="G160" s="34">
        <f t="shared" si="6"/>
        <v>0.85679405897011729</v>
      </c>
    </row>
    <row r="161" spans="1:7">
      <c r="A161" s="20" t="s">
        <v>55</v>
      </c>
      <c r="B161" s="33">
        <v>32057</v>
      </c>
      <c r="C161" s="35">
        <v>0.546875</v>
      </c>
      <c r="D161" s="67">
        <f t="shared" si="4"/>
        <v>7.4375</v>
      </c>
      <c r="E161" s="67">
        <v>-1211024</v>
      </c>
      <c r="F161" s="67">
        <f t="shared" si="5"/>
        <v>14.016481481481481</v>
      </c>
      <c r="G161" s="34">
        <f t="shared" si="6"/>
        <v>0.85979084280551787</v>
      </c>
    </row>
    <row r="162" spans="1:7">
      <c r="A162" s="20" t="s">
        <v>55</v>
      </c>
      <c r="B162" s="33">
        <v>32103</v>
      </c>
      <c r="C162" s="35">
        <v>0.203125</v>
      </c>
      <c r="D162" s="67">
        <f t="shared" si="4"/>
        <v>7.5625</v>
      </c>
      <c r="E162" s="67">
        <v>-1215130</v>
      </c>
      <c r="F162" s="67">
        <f t="shared" si="5"/>
        <v>14.064004629629629</v>
      </c>
      <c r="G162" s="34">
        <f t="shared" si="6"/>
        <v>0.86270598007823862</v>
      </c>
    </row>
    <row r="163" spans="1:7">
      <c r="A163" s="20" t="s">
        <v>55</v>
      </c>
      <c r="B163" s="33">
        <v>32148</v>
      </c>
      <c r="C163" s="35">
        <v>0.859375</v>
      </c>
      <c r="D163" s="67">
        <f t="shared" si="4"/>
        <v>7.6875</v>
      </c>
      <c r="E163" s="67">
        <v>-1219124</v>
      </c>
      <c r="F163" s="67">
        <f t="shared" si="5"/>
        <v>14.110231481481481</v>
      </c>
      <c r="G163" s="34">
        <f t="shared" si="6"/>
        <v>0.86554160069861052</v>
      </c>
    </row>
    <row r="164" spans="1:7">
      <c r="A164" s="20" t="s">
        <v>55</v>
      </c>
      <c r="B164" s="33">
        <v>32194</v>
      </c>
      <c r="C164" s="35">
        <v>0.515625</v>
      </c>
      <c r="D164" s="67">
        <f t="shared" si="4"/>
        <v>7.8125</v>
      </c>
      <c r="E164" s="67">
        <v>-1223010</v>
      </c>
      <c r="F164" s="67">
        <f t="shared" si="5"/>
        <v>14.155208333333333</v>
      </c>
      <c r="G164" s="34">
        <f t="shared" si="6"/>
        <v>0.8683005445470745</v>
      </c>
    </row>
    <row r="165" spans="1:7">
      <c r="A165" s="20" t="s">
        <v>55</v>
      </c>
      <c r="B165" s="33">
        <v>32240</v>
      </c>
      <c r="C165" s="35">
        <v>0.171875</v>
      </c>
      <c r="D165" s="67">
        <f t="shared" si="4"/>
        <v>7.9375</v>
      </c>
      <c r="E165" s="67">
        <v>-1226792</v>
      </c>
      <c r="F165" s="67">
        <f t="shared" si="5"/>
        <v>14.198981481481482</v>
      </c>
      <c r="G165" s="34">
        <f t="shared" si="6"/>
        <v>0.8709856515040717</v>
      </c>
    </row>
    <row r="166" spans="1:7">
      <c r="A166" s="20" t="s">
        <v>55</v>
      </c>
      <c r="B166" s="33">
        <v>32285</v>
      </c>
      <c r="C166" s="35">
        <v>0.828125</v>
      </c>
      <c r="D166" s="67">
        <f t="shared" ref="D166:D229" si="7">((B166+C166)-$D$100)/365.25</f>
        <v>8.0625</v>
      </c>
      <c r="E166" s="67">
        <v>-1230472</v>
      </c>
      <c r="F166" s="67">
        <f t="shared" ref="F166:F229" si="8">-E166/86400</f>
        <v>14.241574074074075</v>
      </c>
      <c r="G166" s="34">
        <f t="shared" ref="G166:G229" si="9">F166/$C$53</f>
        <v>0.87359834150982241</v>
      </c>
    </row>
    <row r="167" spans="1:7">
      <c r="A167" s="23" t="s">
        <v>55</v>
      </c>
      <c r="B167" s="44">
        <v>32331</v>
      </c>
      <c r="C167" s="45">
        <v>0.484375</v>
      </c>
      <c r="D167" s="68">
        <f t="shared" si="7"/>
        <v>8.1875</v>
      </c>
      <c r="E167" s="68">
        <v>-1234054</v>
      </c>
      <c r="F167" s="68">
        <f t="shared" si="8"/>
        <v>14.283032407407408</v>
      </c>
      <c r="G167" s="46">
        <f t="shared" si="9"/>
        <v>0.87614145444476788</v>
      </c>
    </row>
    <row r="168" spans="1:7">
      <c r="A168" s="20" t="s">
        <v>55</v>
      </c>
      <c r="B168" s="33">
        <v>32377</v>
      </c>
      <c r="C168" s="35">
        <v>0.140625</v>
      </c>
      <c r="D168" s="67">
        <f t="shared" si="7"/>
        <v>8.3125</v>
      </c>
      <c r="E168" s="67">
        <v>-1237540</v>
      </c>
      <c r="F168" s="67">
        <f t="shared" si="8"/>
        <v>14.323379629629629</v>
      </c>
      <c r="G168" s="34">
        <f t="shared" si="9"/>
        <v>0.87861641024912851</v>
      </c>
    </row>
    <row r="169" spans="1:7">
      <c r="A169" s="20" t="s">
        <v>55</v>
      </c>
      <c r="B169" s="33">
        <v>32422</v>
      </c>
      <c r="C169" s="35">
        <v>0.796875</v>
      </c>
      <c r="D169" s="67">
        <f t="shared" si="7"/>
        <v>8.4375</v>
      </c>
      <c r="E169" s="67">
        <v>-1240935</v>
      </c>
      <c r="F169" s="67">
        <f t="shared" si="8"/>
        <v>14.362673611111111</v>
      </c>
      <c r="G169" s="34">
        <f t="shared" si="9"/>
        <v>0.8810267587734556</v>
      </c>
    </row>
    <row r="170" spans="1:7">
      <c r="A170" s="20" t="s">
        <v>55</v>
      </c>
      <c r="B170" s="33">
        <v>32468</v>
      </c>
      <c r="C170" s="35">
        <v>0.453125</v>
      </c>
      <c r="D170" s="67">
        <f t="shared" si="7"/>
        <v>8.5625</v>
      </c>
      <c r="E170" s="67">
        <v>-1244240</v>
      </c>
      <c r="F170" s="67">
        <f t="shared" si="8"/>
        <v>14.400925925925925</v>
      </c>
      <c r="G170" s="34">
        <f t="shared" si="9"/>
        <v>0.8833732099878594</v>
      </c>
    </row>
    <row r="171" spans="1:7">
      <c r="A171" s="23" t="s">
        <v>55</v>
      </c>
      <c r="B171" s="44">
        <v>32514</v>
      </c>
      <c r="C171" s="45">
        <v>0.109375</v>
      </c>
      <c r="D171" s="68">
        <f t="shared" si="7"/>
        <v>8.6875</v>
      </c>
      <c r="E171" s="67">
        <v>-1247459</v>
      </c>
      <c r="F171" s="68">
        <f t="shared" si="8"/>
        <v>14.438182870370371</v>
      </c>
      <c r="G171" s="46">
        <f t="shared" si="9"/>
        <v>0.88565860377278116</v>
      </c>
    </row>
    <row r="172" spans="1:7">
      <c r="A172" s="20" t="s">
        <v>55</v>
      </c>
      <c r="B172" s="33">
        <v>32559</v>
      </c>
      <c r="C172" s="35">
        <v>0.765625</v>
      </c>
      <c r="D172" s="67">
        <f t="shared" si="7"/>
        <v>8.8125</v>
      </c>
      <c r="E172" s="67">
        <v>-1250594</v>
      </c>
      <c r="F172" s="67">
        <f t="shared" si="8"/>
        <v>14.474467592592593</v>
      </c>
      <c r="G172" s="34">
        <f t="shared" si="9"/>
        <v>0.88788436006844107</v>
      </c>
    </row>
    <row r="173" spans="1:7">
      <c r="A173" s="20" t="s">
        <v>55</v>
      </c>
      <c r="B173" s="33">
        <v>32605</v>
      </c>
      <c r="C173" s="35">
        <v>0.421875</v>
      </c>
      <c r="D173" s="67">
        <f t="shared" si="7"/>
        <v>8.9375</v>
      </c>
      <c r="E173" s="67">
        <v>-1253647</v>
      </c>
      <c r="F173" s="67">
        <f t="shared" si="8"/>
        <v>14.509803240740741</v>
      </c>
      <c r="G173" s="34">
        <f t="shared" si="9"/>
        <v>0.89005189881505986</v>
      </c>
    </row>
    <row r="174" spans="1:7">
      <c r="A174" s="20" t="s">
        <v>55</v>
      </c>
      <c r="B174" s="33">
        <v>32651</v>
      </c>
      <c r="C174" s="35">
        <v>7.8125E-2</v>
      </c>
      <c r="D174" s="67">
        <f t="shared" si="7"/>
        <v>9.0625</v>
      </c>
      <c r="E174" s="67">
        <v>-1256622</v>
      </c>
      <c r="F174" s="67">
        <f t="shared" si="8"/>
        <v>14.544236111111111</v>
      </c>
      <c r="G174" s="34">
        <f t="shared" si="9"/>
        <v>0.89216405989307845</v>
      </c>
    </row>
    <row r="175" spans="1:7">
      <c r="A175" s="20" t="s">
        <v>55</v>
      </c>
      <c r="B175" s="33">
        <v>32696</v>
      </c>
      <c r="C175" s="35">
        <v>0.734375</v>
      </c>
      <c r="D175" s="67">
        <f t="shared" si="7"/>
        <v>9.1875</v>
      </c>
      <c r="E175" s="67">
        <v>-1259520</v>
      </c>
      <c r="F175" s="67">
        <f t="shared" si="8"/>
        <v>14.577777777777778</v>
      </c>
      <c r="G175" s="34">
        <f t="shared" si="9"/>
        <v>0.89422155327260722</v>
      </c>
    </row>
    <row r="176" spans="1:7">
      <c r="A176" s="20" t="s">
        <v>55</v>
      </c>
      <c r="B176" s="33">
        <v>32742</v>
      </c>
      <c r="C176" s="35">
        <v>0.390625</v>
      </c>
      <c r="D176" s="67">
        <f t="shared" si="7"/>
        <v>9.3125</v>
      </c>
      <c r="E176" s="67">
        <v>-1262344</v>
      </c>
      <c r="F176" s="67">
        <f t="shared" si="8"/>
        <v>14.610462962962963</v>
      </c>
      <c r="G176" s="34">
        <f t="shared" si="9"/>
        <v>0.89622650886397681</v>
      </c>
    </row>
    <row r="177" spans="1:7">
      <c r="A177" s="20" t="s">
        <v>55</v>
      </c>
      <c r="B177" s="33">
        <v>32788</v>
      </c>
      <c r="C177" s="35">
        <v>4.6875E-2</v>
      </c>
      <c r="D177" s="67">
        <f t="shared" si="7"/>
        <v>9.4375</v>
      </c>
      <c r="E177" s="67">
        <v>-1265097</v>
      </c>
      <c r="F177" s="67">
        <f t="shared" si="8"/>
        <v>14.64232638888889</v>
      </c>
      <c r="G177" s="34">
        <f t="shared" si="9"/>
        <v>0.89818105657751812</v>
      </c>
    </row>
    <row r="178" spans="1:7">
      <c r="A178" s="40" t="s">
        <v>55</v>
      </c>
      <c r="B178" s="41">
        <v>32833</v>
      </c>
      <c r="C178" s="42">
        <v>0.703125</v>
      </c>
      <c r="D178" s="69">
        <f t="shared" si="7"/>
        <v>9.5625</v>
      </c>
      <c r="E178" s="69">
        <v>-1267779</v>
      </c>
      <c r="F178" s="69">
        <f t="shared" si="8"/>
        <v>14.673368055555555</v>
      </c>
      <c r="G178" s="43">
        <f t="shared" si="9"/>
        <v>0.90008519641323093</v>
      </c>
    </row>
    <row r="179" spans="1:7">
      <c r="A179" s="23" t="s">
        <v>55</v>
      </c>
      <c r="B179" s="44">
        <v>32879</v>
      </c>
      <c r="C179" s="45">
        <v>0.359375</v>
      </c>
      <c r="D179" s="68">
        <f t="shared" si="7"/>
        <v>9.6875</v>
      </c>
      <c r="E179" s="67">
        <v>-1270394</v>
      </c>
      <c r="F179" s="68">
        <f t="shared" si="8"/>
        <v>14.703634259259259</v>
      </c>
      <c r="G179" s="46">
        <f t="shared" si="9"/>
        <v>0.90194176825155659</v>
      </c>
    </row>
    <row r="180" spans="1:7">
      <c r="A180" s="20" t="s">
        <v>55</v>
      </c>
      <c r="B180" s="33">
        <v>32925</v>
      </c>
      <c r="C180" s="35">
        <v>1.5625E-2</v>
      </c>
      <c r="D180" s="67">
        <f t="shared" si="7"/>
        <v>9.8125</v>
      </c>
      <c r="E180" s="67">
        <v>-1272944</v>
      </c>
      <c r="F180" s="67">
        <f t="shared" si="8"/>
        <v>14.733148148148148</v>
      </c>
      <c r="G180" s="34">
        <f t="shared" si="9"/>
        <v>0.9037521920327154</v>
      </c>
    </row>
    <row r="181" spans="1:7">
      <c r="A181" s="20" t="s">
        <v>55</v>
      </c>
      <c r="B181" s="33">
        <v>32970</v>
      </c>
      <c r="C181" s="35">
        <v>0.671875</v>
      </c>
      <c r="D181" s="67">
        <f t="shared" si="7"/>
        <v>9.9375</v>
      </c>
      <c r="E181" s="67">
        <v>-1275430</v>
      </c>
      <c r="F181" s="67">
        <f t="shared" si="8"/>
        <v>14.761921296296297</v>
      </c>
      <c r="G181" s="34">
        <f t="shared" si="9"/>
        <v>0.90551717772681772</v>
      </c>
    </row>
    <row r="182" spans="1:7">
      <c r="A182" s="20" t="s">
        <v>55</v>
      </c>
      <c r="B182" s="33">
        <v>33016</v>
      </c>
      <c r="C182" s="35">
        <v>0.328125</v>
      </c>
      <c r="D182" s="67">
        <f t="shared" si="7"/>
        <v>10.0625</v>
      </c>
      <c r="E182" s="67">
        <v>-1277854</v>
      </c>
      <c r="F182" s="67">
        <f t="shared" si="8"/>
        <v>14.789976851851852</v>
      </c>
      <c r="G182" s="34">
        <f t="shared" si="9"/>
        <v>0.90723814527408397</v>
      </c>
    </row>
    <row r="183" spans="1:7">
      <c r="A183" s="20" t="s">
        <v>55</v>
      </c>
      <c r="B183" s="33">
        <v>33061</v>
      </c>
      <c r="C183" s="35">
        <v>0.984375</v>
      </c>
      <c r="D183" s="67">
        <f t="shared" si="7"/>
        <v>10.1875</v>
      </c>
      <c r="E183" s="67">
        <v>-1280218</v>
      </c>
      <c r="F183" s="67">
        <f t="shared" si="8"/>
        <v>14.817337962962963</v>
      </c>
      <c r="G183" s="34">
        <f t="shared" si="9"/>
        <v>0.90891651461473466</v>
      </c>
    </row>
    <row r="184" spans="1:7">
      <c r="A184" s="20" t="s">
        <v>55</v>
      </c>
      <c r="B184" s="33">
        <v>33107</v>
      </c>
      <c r="C184" s="35">
        <v>0.640625</v>
      </c>
      <c r="D184" s="67">
        <f t="shared" si="7"/>
        <v>10.3125</v>
      </c>
      <c r="E184" s="67">
        <v>-1282524</v>
      </c>
      <c r="F184" s="67">
        <f t="shared" si="8"/>
        <v>14.844027777777777</v>
      </c>
      <c r="G184" s="34">
        <f t="shared" si="9"/>
        <v>0.91055370568899041</v>
      </c>
    </row>
    <row r="185" spans="1:7">
      <c r="A185" s="20" t="s">
        <v>55</v>
      </c>
      <c r="B185" s="33">
        <v>33153</v>
      </c>
      <c r="C185" s="35">
        <v>0.296875</v>
      </c>
      <c r="D185" s="67">
        <f t="shared" si="7"/>
        <v>10.4375</v>
      </c>
      <c r="E185" s="67">
        <v>-1284773</v>
      </c>
      <c r="F185" s="67">
        <f t="shared" si="8"/>
        <v>14.870057870370371</v>
      </c>
      <c r="G185" s="34">
        <f t="shared" si="9"/>
        <v>0.91215042846696148</v>
      </c>
    </row>
    <row r="186" spans="1:7">
      <c r="A186" s="20" t="s">
        <v>55</v>
      </c>
      <c r="B186" s="33">
        <v>33198</v>
      </c>
      <c r="C186" s="35">
        <v>0.953125</v>
      </c>
      <c r="D186" s="67">
        <f t="shared" si="7"/>
        <v>10.5625</v>
      </c>
      <c r="E186" s="67">
        <v>-1286968</v>
      </c>
      <c r="F186" s="67">
        <f t="shared" si="8"/>
        <v>14.895462962962963</v>
      </c>
      <c r="G186" s="34">
        <f t="shared" si="9"/>
        <v>0.91370881285897865</v>
      </c>
    </row>
    <row r="187" spans="1:7">
      <c r="A187" s="20" t="s">
        <v>55</v>
      </c>
      <c r="B187" s="33">
        <v>33244</v>
      </c>
      <c r="C187" s="35">
        <v>0.609375</v>
      </c>
      <c r="D187" s="67">
        <f t="shared" si="7"/>
        <v>10.6875</v>
      </c>
      <c r="E187" s="67">
        <v>-1289110</v>
      </c>
      <c r="F187" s="67">
        <f t="shared" si="8"/>
        <v>14.92025462962963</v>
      </c>
      <c r="G187" s="34">
        <f t="shared" si="9"/>
        <v>0.91522956883515205</v>
      </c>
    </row>
    <row r="188" spans="1:7">
      <c r="A188" s="20" t="s">
        <v>55</v>
      </c>
      <c r="B188" s="33">
        <v>33290</v>
      </c>
      <c r="C188" s="35">
        <v>0.265625</v>
      </c>
      <c r="D188" s="67">
        <f t="shared" si="7"/>
        <v>10.8125</v>
      </c>
      <c r="E188" s="67">
        <v>-1291200</v>
      </c>
      <c r="F188" s="67">
        <f t="shared" si="8"/>
        <v>14.944444444444445</v>
      </c>
      <c r="G188" s="34">
        <f t="shared" si="9"/>
        <v>0.91671340636559195</v>
      </c>
    </row>
    <row r="189" spans="1:7">
      <c r="A189" s="20" t="s">
        <v>55</v>
      </c>
      <c r="B189" s="33">
        <v>33335</v>
      </c>
      <c r="C189" s="35">
        <v>0.921875</v>
      </c>
      <c r="D189" s="67">
        <f t="shared" si="7"/>
        <v>10.9375</v>
      </c>
      <c r="E189" s="67">
        <v>-1293240</v>
      </c>
      <c r="F189" s="67">
        <f t="shared" si="8"/>
        <v>14.968055555555555</v>
      </c>
      <c r="G189" s="34">
        <f t="shared" si="9"/>
        <v>0.91816174539051898</v>
      </c>
    </row>
    <row r="190" spans="1:7">
      <c r="A190" s="20" t="s">
        <v>55</v>
      </c>
      <c r="B190" s="33">
        <v>33381</v>
      </c>
      <c r="C190" s="35">
        <v>0.578125</v>
      </c>
      <c r="D190" s="67">
        <f t="shared" si="7"/>
        <v>11.0625</v>
      </c>
      <c r="E190" s="67">
        <v>-1295231</v>
      </c>
      <c r="F190" s="67">
        <f t="shared" si="8"/>
        <v>14.991099537037037</v>
      </c>
      <c r="G190" s="34">
        <f t="shared" si="9"/>
        <v>0.91957529588004339</v>
      </c>
    </row>
    <row r="191" spans="1:7">
      <c r="A191" s="20" t="s">
        <v>55</v>
      </c>
      <c r="B191" s="33">
        <v>33427</v>
      </c>
      <c r="C191" s="35">
        <v>0.234375</v>
      </c>
      <c r="D191" s="67">
        <f t="shared" si="7"/>
        <v>11.1875</v>
      </c>
      <c r="E191" s="67">
        <v>-1297175</v>
      </c>
      <c r="F191" s="67">
        <f t="shared" si="8"/>
        <v>15.013599537037036</v>
      </c>
      <c r="G191" s="34">
        <f t="shared" si="9"/>
        <v>0.92095547777438558</v>
      </c>
    </row>
    <row r="192" spans="1:7">
      <c r="A192" s="20" t="s">
        <v>55</v>
      </c>
      <c r="B192" s="33">
        <v>33472</v>
      </c>
      <c r="C192" s="35">
        <v>0.890625</v>
      </c>
      <c r="D192" s="67">
        <f t="shared" si="7"/>
        <v>11.3125</v>
      </c>
      <c r="E192" s="67">
        <v>-1299073</v>
      </c>
      <c r="F192" s="67">
        <f t="shared" si="8"/>
        <v>15.03556712962963</v>
      </c>
      <c r="G192" s="34">
        <f t="shared" si="9"/>
        <v>0.92230300104365603</v>
      </c>
    </row>
    <row r="193" spans="1:7">
      <c r="A193" s="20" t="s">
        <v>55</v>
      </c>
      <c r="B193" s="33">
        <v>33518</v>
      </c>
      <c r="C193" s="35">
        <v>0.546875</v>
      </c>
      <c r="D193" s="67">
        <f t="shared" si="7"/>
        <v>11.4375</v>
      </c>
      <c r="E193" s="67">
        <v>-1300926</v>
      </c>
      <c r="F193" s="67">
        <f t="shared" si="8"/>
        <v>15.057013888888889</v>
      </c>
      <c r="G193" s="34">
        <f t="shared" si="9"/>
        <v>0.92361857565796479</v>
      </c>
    </row>
    <row r="194" spans="1:7">
      <c r="A194" s="20" t="s">
        <v>55</v>
      </c>
      <c r="B194" s="33">
        <v>33564</v>
      </c>
      <c r="C194" s="35">
        <v>0.203125</v>
      </c>
      <c r="D194" s="67">
        <f t="shared" si="7"/>
        <v>11.5625</v>
      </c>
      <c r="E194" s="67">
        <v>-1302737</v>
      </c>
      <c r="F194" s="67">
        <f t="shared" si="8"/>
        <v>15.077974537037036</v>
      </c>
      <c r="G194" s="34">
        <f t="shared" si="9"/>
        <v>0.92490433152764262</v>
      </c>
    </row>
    <row r="195" spans="1:7">
      <c r="A195" s="20" t="s">
        <v>55</v>
      </c>
      <c r="B195" s="33">
        <v>33609</v>
      </c>
      <c r="C195" s="35">
        <v>0.859375</v>
      </c>
      <c r="D195" s="67">
        <f t="shared" si="7"/>
        <v>11.6875</v>
      </c>
      <c r="E195" s="67">
        <v>-1304505</v>
      </c>
      <c r="F195" s="67">
        <f t="shared" si="8"/>
        <v>15.098437499999999</v>
      </c>
      <c r="G195" s="34">
        <f t="shared" si="9"/>
        <v>0.92615955868257938</v>
      </c>
    </row>
    <row r="196" spans="1:7">
      <c r="A196" s="20" t="s">
        <v>55</v>
      </c>
      <c r="B196" s="33">
        <v>33655</v>
      </c>
      <c r="C196" s="35">
        <v>0.515625</v>
      </c>
      <c r="D196" s="67">
        <f t="shared" si="7"/>
        <v>11.8125</v>
      </c>
      <c r="E196" s="67">
        <v>-1306232</v>
      </c>
      <c r="F196" s="67">
        <f t="shared" si="8"/>
        <v>15.118425925925926</v>
      </c>
      <c r="G196" s="34">
        <f t="shared" si="9"/>
        <v>0.92738567706299568</v>
      </c>
    </row>
    <row r="197" spans="1:7">
      <c r="A197" s="20" t="s">
        <v>55</v>
      </c>
      <c r="B197" s="33">
        <v>33701</v>
      </c>
      <c r="C197" s="35">
        <v>0.171875</v>
      </c>
      <c r="D197" s="67">
        <f t="shared" si="7"/>
        <v>11.9375</v>
      </c>
      <c r="E197" s="67">
        <v>-1307919</v>
      </c>
      <c r="F197" s="67">
        <f t="shared" si="8"/>
        <v>15.137951388888888</v>
      </c>
      <c r="G197" s="34">
        <f t="shared" si="9"/>
        <v>0.92858339663900147</v>
      </c>
    </row>
    <row r="198" spans="1:7">
      <c r="A198" s="20" t="s">
        <v>55</v>
      </c>
      <c r="B198" s="33">
        <v>33746</v>
      </c>
      <c r="C198" s="35">
        <v>0.828125</v>
      </c>
      <c r="D198" s="67">
        <f t="shared" si="7"/>
        <v>12.0625</v>
      </c>
      <c r="E198" s="67">
        <v>-1309568</v>
      </c>
      <c r="F198" s="67">
        <f t="shared" si="8"/>
        <v>15.157037037037037</v>
      </c>
      <c r="G198" s="34">
        <f t="shared" si="9"/>
        <v>0.92975413735081747</v>
      </c>
    </row>
    <row r="199" spans="1:7">
      <c r="A199" s="20" t="s">
        <v>55</v>
      </c>
      <c r="B199" s="33">
        <v>33792</v>
      </c>
      <c r="C199" s="35">
        <v>0.484375</v>
      </c>
      <c r="D199" s="67">
        <f t="shared" si="7"/>
        <v>12.1875</v>
      </c>
      <c r="E199" s="67">
        <v>-1311179</v>
      </c>
      <c r="F199" s="67">
        <f t="shared" si="8"/>
        <v>15.17568287037037</v>
      </c>
      <c r="G199" s="34">
        <f t="shared" si="9"/>
        <v>0.93089789919844368</v>
      </c>
    </row>
    <row r="200" spans="1:7">
      <c r="A200" s="20" t="s">
        <v>55</v>
      </c>
      <c r="B200" s="33">
        <v>33838</v>
      </c>
      <c r="C200" s="35">
        <v>0.140625</v>
      </c>
      <c r="D200" s="67">
        <f t="shared" si="7"/>
        <v>12.3125</v>
      </c>
      <c r="E200" s="67">
        <v>-1312754</v>
      </c>
      <c r="F200" s="67">
        <f t="shared" si="8"/>
        <v>15.193912037037038</v>
      </c>
      <c r="G200" s="34">
        <f t="shared" si="9"/>
        <v>0.93201610212210062</v>
      </c>
    </row>
    <row r="201" spans="1:7">
      <c r="A201" s="20" t="s">
        <v>55</v>
      </c>
      <c r="B201" s="33">
        <v>33883</v>
      </c>
      <c r="C201" s="35">
        <v>0.796875</v>
      </c>
      <c r="D201" s="67">
        <f t="shared" si="7"/>
        <v>12.4375</v>
      </c>
      <c r="E201" s="67">
        <v>-1314293</v>
      </c>
      <c r="F201" s="67">
        <f t="shared" si="8"/>
        <v>15.211724537037037</v>
      </c>
      <c r="G201" s="34">
        <f t="shared" si="9"/>
        <v>0.93310874612178829</v>
      </c>
    </row>
    <row r="202" spans="1:7">
      <c r="A202" s="20" t="s">
        <v>55</v>
      </c>
      <c r="B202" s="33">
        <v>33929</v>
      </c>
      <c r="C202" s="35">
        <v>0.453125</v>
      </c>
      <c r="D202" s="67">
        <f t="shared" si="7"/>
        <v>12.5625</v>
      </c>
      <c r="E202" s="67">
        <v>-1315797</v>
      </c>
      <c r="F202" s="67">
        <f t="shared" si="8"/>
        <v>15.229131944444445</v>
      </c>
      <c r="G202" s="34">
        <f t="shared" si="9"/>
        <v>0.93417654116761684</v>
      </c>
    </row>
    <row r="203" spans="1:7">
      <c r="A203" s="20" t="s">
        <v>55</v>
      </c>
      <c r="B203" s="33">
        <v>33975</v>
      </c>
      <c r="C203" s="35">
        <v>0.109375</v>
      </c>
      <c r="D203" s="67">
        <f t="shared" si="7"/>
        <v>12.6875</v>
      </c>
      <c r="E203" s="67">
        <v>-1317268</v>
      </c>
      <c r="F203" s="67">
        <f t="shared" si="8"/>
        <v>15.246157407407408</v>
      </c>
      <c r="G203" s="34">
        <f t="shared" si="9"/>
        <v>0.93522090719980688</v>
      </c>
    </row>
    <row r="204" spans="1:7">
      <c r="A204" s="20" t="s">
        <v>55</v>
      </c>
      <c r="B204" s="33">
        <v>34020</v>
      </c>
      <c r="C204" s="35">
        <v>0.765625</v>
      </c>
      <c r="D204" s="67">
        <f t="shared" si="7"/>
        <v>12.8125</v>
      </c>
      <c r="E204" s="67">
        <v>-1318707</v>
      </c>
      <c r="F204" s="67">
        <f t="shared" si="8"/>
        <v>15.262812500000001</v>
      </c>
      <c r="G204" s="34">
        <f t="shared" si="9"/>
        <v>0.93624255418846869</v>
      </c>
    </row>
    <row r="205" spans="1:7">
      <c r="A205" s="20" t="s">
        <v>55</v>
      </c>
      <c r="B205" s="33">
        <v>34066</v>
      </c>
      <c r="C205" s="35">
        <v>0.421875</v>
      </c>
      <c r="D205" s="67">
        <f t="shared" si="7"/>
        <v>12.9375</v>
      </c>
      <c r="E205" s="67">
        <v>-1320114</v>
      </c>
      <c r="F205" s="67">
        <f t="shared" si="8"/>
        <v>15.279097222222223</v>
      </c>
      <c r="G205" s="34">
        <f t="shared" si="9"/>
        <v>0.93724148213360214</v>
      </c>
    </row>
    <row r="206" spans="1:7">
      <c r="A206" s="20" t="s">
        <v>55</v>
      </c>
      <c r="B206" s="33">
        <v>34112</v>
      </c>
      <c r="C206" s="35">
        <v>7.8125E-2</v>
      </c>
      <c r="D206" s="67">
        <f t="shared" si="7"/>
        <v>13.0625</v>
      </c>
      <c r="E206" s="67">
        <v>-1321489</v>
      </c>
      <c r="F206" s="67">
        <f t="shared" si="8"/>
        <v>15.295011574074074</v>
      </c>
      <c r="G206" s="34">
        <f t="shared" si="9"/>
        <v>0.93821769103520736</v>
      </c>
    </row>
    <row r="207" spans="1:7">
      <c r="A207" s="20" t="s">
        <v>55</v>
      </c>
      <c r="B207" s="33">
        <v>34157</v>
      </c>
      <c r="C207" s="35">
        <v>0.734375</v>
      </c>
      <c r="D207" s="67">
        <f t="shared" si="7"/>
        <v>13.1875</v>
      </c>
      <c r="E207" s="67">
        <v>-1322835</v>
      </c>
      <c r="F207" s="67">
        <f t="shared" si="8"/>
        <v>15.310590277777777</v>
      </c>
      <c r="G207" s="34">
        <f t="shared" si="9"/>
        <v>0.9391733108036151</v>
      </c>
    </row>
    <row r="208" spans="1:7">
      <c r="A208" s="20" t="s">
        <v>55</v>
      </c>
      <c r="B208" s="33">
        <v>34203</v>
      </c>
      <c r="C208" s="35">
        <v>0.390625</v>
      </c>
      <c r="D208" s="67">
        <f t="shared" si="7"/>
        <v>13.3125</v>
      </c>
      <c r="E208" s="67">
        <v>-1324152</v>
      </c>
      <c r="F208" s="67">
        <f t="shared" si="8"/>
        <v>15.325833333333334</v>
      </c>
      <c r="G208" s="34">
        <f t="shared" si="9"/>
        <v>0.94010834143882538</v>
      </c>
    </row>
    <row r="209" spans="1:7">
      <c r="A209" s="20" t="s">
        <v>55</v>
      </c>
      <c r="B209" s="33">
        <v>34249</v>
      </c>
      <c r="C209" s="35">
        <v>4.6875E-2</v>
      </c>
      <c r="D209" s="67">
        <f t="shared" si="7"/>
        <v>13.4375</v>
      </c>
      <c r="E209" s="67">
        <v>-1325440</v>
      </c>
      <c r="F209" s="67">
        <f t="shared" si="8"/>
        <v>15.34074074074074</v>
      </c>
      <c r="G209" s="34">
        <f t="shared" si="9"/>
        <v>0.94102278294083808</v>
      </c>
    </row>
    <row r="210" spans="1:7">
      <c r="A210" s="20" t="s">
        <v>55</v>
      </c>
      <c r="B210" s="33">
        <v>34294</v>
      </c>
      <c r="C210" s="35">
        <v>0.703125</v>
      </c>
      <c r="D210" s="67">
        <f t="shared" si="7"/>
        <v>13.5625</v>
      </c>
      <c r="E210" s="67">
        <v>-1326700</v>
      </c>
      <c r="F210" s="67">
        <f t="shared" si="8"/>
        <v>15.355324074074074</v>
      </c>
      <c r="G210" s="34">
        <f t="shared" si="9"/>
        <v>0.94191734527976367</v>
      </c>
    </row>
    <row r="211" spans="1:7">
      <c r="A211" s="20" t="s">
        <v>55</v>
      </c>
      <c r="B211" s="33">
        <v>34340</v>
      </c>
      <c r="C211" s="35">
        <v>0.359375</v>
      </c>
      <c r="D211" s="67">
        <f t="shared" si="7"/>
        <v>13.6875</v>
      </c>
      <c r="E211" s="67">
        <v>-1327934</v>
      </c>
      <c r="F211" s="67">
        <f t="shared" si="8"/>
        <v>15.369606481481481</v>
      </c>
      <c r="G211" s="34">
        <f t="shared" si="9"/>
        <v>0.94279344839582246</v>
      </c>
    </row>
    <row r="212" spans="1:7">
      <c r="A212" s="20" t="s">
        <v>55</v>
      </c>
      <c r="B212" s="33">
        <v>34386</v>
      </c>
      <c r="C212" s="35">
        <v>1.5625E-2</v>
      </c>
      <c r="D212" s="67">
        <f t="shared" si="7"/>
        <v>13.8125</v>
      </c>
      <c r="E212" s="67">
        <v>-1329141</v>
      </c>
      <c r="F212" s="67">
        <f t="shared" si="8"/>
        <v>15.383576388888889</v>
      </c>
      <c r="G212" s="34">
        <f t="shared" si="9"/>
        <v>0.9436503823189043</v>
      </c>
    </row>
    <row r="213" spans="1:7">
      <c r="A213" s="20" t="s">
        <v>55</v>
      </c>
      <c r="B213" s="33">
        <v>34431</v>
      </c>
      <c r="C213" s="35">
        <v>0.671875</v>
      </c>
      <c r="D213" s="67">
        <f t="shared" si="7"/>
        <v>13.9375</v>
      </c>
      <c r="E213" s="67">
        <v>-1330323</v>
      </c>
      <c r="F213" s="67">
        <f t="shared" si="8"/>
        <v>15.397256944444445</v>
      </c>
      <c r="G213" s="34">
        <f t="shared" si="9"/>
        <v>0.9444895669892297</v>
      </c>
    </row>
    <row r="214" spans="1:7">
      <c r="A214" s="20" t="s">
        <v>55</v>
      </c>
      <c r="B214" s="33">
        <v>34477</v>
      </c>
      <c r="C214" s="35">
        <v>0.328125</v>
      </c>
      <c r="D214" s="67">
        <f t="shared" si="7"/>
        <v>14.0625</v>
      </c>
      <c r="E214" s="67">
        <v>-1331480</v>
      </c>
      <c r="F214" s="67">
        <f t="shared" si="8"/>
        <v>15.410648148148148</v>
      </c>
      <c r="G214" s="34">
        <f t="shared" si="9"/>
        <v>0.94531100240679866</v>
      </c>
    </row>
    <row r="215" spans="1:7">
      <c r="A215" s="20" t="s">
        <v>55</v>
      </c>
      <c r="B215" s="33">
        <v>34522</v>
      </c>
      <c r="C215" s="35">
        <v>0.984375</v>
      </c>
      <c r="D215" s="67">
        <f t="shared" si="7"/>
        <v>14.1875</v>
      </c>
      <c r="E215" s="67">
        <v>-1332612</v>
      </c>
      <c r="F215" s="67">
        <f t="shared" si="8"/>
        <v>15.42375</v>
      </c>
      <c r="G215" s="34">
        <f t="shared" si="9"/>
        <v>0.94611468857161107</v>
      </c>
    </row>
    <row r="216" spans="1:7">
      <c r="A216" s="20" t="s">
        <v>55</v>
      </c>
      <c r="B216" s="33">
        <v>34568</v>
      </c>
      <c r="C216" s="35">
        <v>0.640625</v>
      </c>
      <c r="D216" s="67">
        <f t="shared" si="7"/>
        <v>14.3125</v>
      </c>
      <c r="E216" s="67">
        <v>-1333721</v>
      </c>
      <c r="F216" s="67">
        <f t="shared" si="8"/>
        <v>15.436585648148148</v>
      </c>
      <c r="G216" s="34">
        <f t="shared" si="9"/>
        <v>0.94690204542388756</v>
      </c>
    </row>
    <row r="217" spans="1:7">
      <c r="A217" s="20" t="s">
        <v>55</v>
      </c>
      <c r="B217" s="33">
        <v>34614</v>
      </c>
      <c r="C217" s="35">
        <v>0.296875</v>
      </c>
      <c r="D217" s="67">
        <f t="shared" si="7"/>
        <v>14.4375</v>
      </c>
      <c r="E217" s="67">
        <v>-1334807</v>
      </c>
      <c r="F217" s="67">
        <f t="shared" si="8"/>
        <v>15.449155092592592</v>
      </c>
      <c r="G217" s="34">
        <f t="shared" si="9"/>
        <v>0.94767307296362824</v>
      </c>
    </row>
    <row r="218" spans="1:7">
      <c r="A218" s="20" t="s">
        <v>55</v>
      </c>
      <c r="B218" s="33">
        <v>34659</v>
      </c>
      <c r="C218" s="35">
        <v>0.953125</v>
      </c>
      <c r="D218" s="67">
        <f t="shared" si="7"/>
        <v>14.5625</v>
      </c>
      <c r="E218" s="67">
        <v>-1335871</v>
      </c>
      <c r="F218" s="67">
        <f t="shared" si="8"/>
        <v>15.461469907407407</v>
      </c>
      <c r="G218" s="34">
        <f t="shared" si="9"/>
        <v>0.94842848116094303</v>
      </c>
    </row>
    <row r="219" spans="1:7">
      <c r="A219" s="20" t="s">
        <v>55</v>
      </c>
      <c r="B219" s="33">
        <v>34705</v>
      </c>
      <c r="C219" s="35">
        <v>0.609375</v>
      </c>
      <c r="D219" s="67">
        <f t="shared" si="7"/>
        <v>14.6875</v>
      </c>
      <c r="E219" s="67">
        <v>-1336913</v>
      </c>
      <c r="F219" s="67">
        <f t="shared" si="8"/>
        <v>15.473530092592593</v>
      </c>
      <c r="G219" s="34">
        <f t="shared" si="9"/>
        <v>0.94916827001583237</v>
      </c>
    </row>
    <row r="220" spans="1:7">
      <c r="A220" s="20" t="s">
        <v>55</v>
      </c>
      <c r="B220" s="33">
        <v>34751</v>
      </c>
      <c r="C220" s="35">
        <v>0.265625</v>
      </c>
      <c r="D220" s="67">
        <f t="shared" si="7"/>
        <v>14.8125</v>
      </c>
      <c r="E220" s="67">
        <v>-1337933</v>
      </c>
      <c r="F220" s="67">
        <f t="shared" si="8"/>
        <v>15.485335648148148</v>
      </c>
      <c r="G220" s="34">
        <f t="shared" si="9"/>
        <v>0.94989243952829583</v>
      </c>
    </row>
    <row r="221" spans="1:7">
      <c r="A221" s="20" t="s">
        <v>55</v>
      </c>
      <c r="B221" s="33">
        <v>34796</v>
      </c>
      <c r="C221" s="35">
        <v>0.921875</v>
      </c>
      <c r="D221" s="67">
        <f t="shared" si="7"/>
        <v>14.9375</v>
      </c>
      <c r="E221" s="67">
        <v>-1338933</v>
      </c>
      <c r="F221" s="67">
        <f t="shared" si="8"/>
        <v>15.496909722222222</v>
      </c>
      <c r="G221" s="34">
        <f t="shared" si="9"/>
        <v>0.95060240963855414</v>
      </c>
    </row>
    <row r="222" spans="1:7">
      <c r="A222" s="20" t="s">
        <v>55</v>
      </c>
      <c r="B222" s="33">
        <v>34842</v>
      </c>
      <c r="C222" s="35">
        <v>0.578125</v>
      </c>
      <c r="D222" s="67">
        <f t="shared" si="7"/>
        <v>15.0625</v>
      </c>
      <c r="E222" s="67">
        <v>-1339913</v>
      </c>
      <c r="F222" s="67">
        <f t="shared" si="8"/>
        <v>15.508252314814815</v>
      </c>
      <c r="G222" s="34">
        <f t="shared" si="9"/>
        <v>0.9512981803466074</v>
      </c>
    </row>
    <row r="223" spans="1:7">
      <c r="A223" s="20" t="s">
        <v>55</v>
      </c>
      <c r="B223" s="33">
        <v>34888</v>
      </c>
      <c r="C223" s="35">
        <v>0.234375</v>
      </c>
      <c r="D223" s="67">
        <f t="shared" si="7"/>
        <v>15.1875</v>
      </c>
      <c r="E223" s="67">
        <v>-1340873</v>
      </c>
      <c r="F223" s="67">
        <f t="shared" si="8"/>
        <v>15.519363425925926</v>
      </c>
      <c r="G223" s="34">
        <f t="shared" si="9"/>
        <v>0.95197975165245541</v>
      </c>
    </row>
    <row r="224" spans="1:7">
      <c r="A224" s="20" t="s">
        <v>55</v>
      </c>
      <c r="B224" s="33">
        <v>34933</v>
      </c>
      <c r="C224" s="35">
        <v>0.890625</v>
      </c>
      <c r="D224" s="67">
        <f t="shared" si="7"/>
        <v>15.3125</v>
      </c>
      <c r="E224" s="67">
        <v>-1341814</v>
      </c>
      <c r="F224" s="67">
        <f t="shared" si="8"/>
        <v>15.53025462962963</v>
      </c>
      <c r="G224" s="34">
        <f t="shared" si="9"/>
        <v>0.95264783352620852</v>
      </c>
    </row>
    <row r="225" spans="1:7">
      <c r="A225" s="20" t="s">
        <v>55</v>
      </c>
      <c r="B225" s="33">
        <v>34979</v>
      </c>
      <c r="C225" s="35">
        <v>0.546875</v>
      </c>
      <c r="D225" s="67">
        <f t="shared" si="7"/>
        <v>15.4375</v>
      </c>
      <c r="E225" s="67">
        <v>-1342737</v>
      </c>
      <c r="F225" s="67">
        <f t="shared" si="8"/>
        <v>15.5409375</v>
      </c>
      <c r="G225" s="34">
        <f t="shared" si="9"/>
        <v>0.953303135937977</v>
      </c>
    </row>
    <row r="226" spans="1:7">
      <c r="A226" s="20" t="s">
        <v>55</v>
      </c>
      <c r="B226" s="33">
        <v>35025</v>
      </c>
      <c r="C226" s="35">
        <v>0.203125</v>
      </c>
      <c r="D226" s="67">
        <f t="shared" si="7"/>
        <v>15.5625</v>
      </c>
      <c r="E226" s="67">
        <v>-1343641</v>
      </c>
      <c r="F226" s="67">
        <f t="shared" si="8"/>
        <v>15.551400462962963</v>
      </c>
      <c r="G226" s="34">
        <f t="shared" si="9"/>
        <v>0.95394494891765058</v>
      </c>
    </row>
    <row r="227" spans="1:7">
      <c r="A227" s="20" t="s">
        <v>55</v>
      </c>
      <c r="B227" s="33">
        <v>35070</v>
      </c>
      <c r="C227" s="35">
        <v>0.859375</v>
      </c>
      <c r="D227" s="67">
        <f t="shared" si="7"/>
        <v>15.6875</v>
      </c>
      <c r="E227" s="67">
        <v>-1344527</v>
      </c>
      <c r="F227" s="67">
        <f t="shared" si="8"/>
        <v>15.561655092592593</v>
      </c>
      <c r="G227" s="34">
        <f t="shared" si="9"/>
        <v>0.95457398243533942</v>
      </c>
    </row>
    <row r="228" spans="1:7">
      <c r="A228" s="20" t="s">
        <v>55</v>
      </c>
      <c r="B228" s="33">
        <v>35116</v>
      </c>
      <c r="C228" s="35">
        <v>0.515625</v>
      </c>
      <c r="D228" s="67">
        <f t="shared" si="7"/>
        <v>15.8125</v>
      </c>
      <c r="E228" s="67">
        <v>-1345396</v>
      </c>
      <c r="F228" s="67">
        <f t="shared" si="8"/>
        <v>15.571712962962962</v>
      </c>
      <c r="G228" s="34">
        <f t="shared" si="9"/>
        <v>0.95519094646115388</v>
      </c>
    </row>
    <row r="229" spans="1:7">
      <c r="A229" s="20" t="s">
        <v>55</v>
      </c>
      <c r="B229" s="33">
        <v>35162</v>
      </c>
      <c r="C229" s="35">
        <v>0.171875</v>
      </c>
      <c r="D229" s="67">
        <f t="shared" si="7"/>
        <v>15.9375</v>
      </c>
      <c r="E229" s="67">
        <v>-1346249</v>
      </c>
      <c r="F229" s="67">
        <f t="shared" si="8"/>
        <v>15.581585648148149</v>
      </c>
      <c r="G229" s="34">
        <f t="shared" si="9"/>
        <v>0.95579655096520433</v>
      </c>
    </row>
    <row r="230" spans="1:7">
      <c r="A230" s="20" t="s">
        <v>55</v>
      </c>
      <c r="B230" s="33">
        <v>35207</v>
      </c>
      <c r="C230" s="35">
        <v>0.828125</v>
      </c>
      <c r="D230" s="67">
        <f t="shared" ref="D230:D293" si="10">((B230+C230)-$D$100)/365.25</f>
        <v>16.0625</v>
      </c>
      <c r="E230" s="67">
        <v>-1347084</v>
      </c>
      <c r="F230" s="67">
        <f t="shared" ref="F230:F293" si="11">-E230/86400</f>
        <v>15.59125</v>
      </c>
      <c r="G230" s="34">
        <f t="shared" ref="G230:G293" si="12">F230/$C$53</f>
        <v>0.95638937600727003</v>
      </c>
    </row>
    <row r="231" spans="1:7">
      <c r="A231" s="20" t="s">
        <v>55</v>
      </c>
      <c r="B231" s="33">
        <v>35253</v>
      </c>
      <c r="C231" s="35">
        <v>0.484375</v>
      </c>
      <c r="D231" s="67">
        <f t="shared" si="10"/>
        <v>16.1875</v>
      </c>
      <c r="E231" s="67">
        <v>-1347904</v>
      </c>
      <c r="F231" s="67">
        <f t="shared" si="11"/>
        <v>15.60074074074074</v>
      </c>
      <c r="G231" s="34">
        <f t="shared" si="12"/>
        <v>0.95697155149768187</v>
      </c>
    </row>
    <row r="232" spans="1:7">
      <c r="A232" s="20" t="s">
        <v>55</v>
      </c>
      <c r="B232" s="33">
        <v>35299</v>
      </c>
      <c r="C232" s="35">
        <v>0.140625</v>
      </c>
      <c r="D232" s="67">
        <f t="shared" si="10"/>
        <v>16.3125</v>
      </c>
      <c r="E232" s="67">
        <v>-1348708</v>
      </c>
      <c r="F232" s="67">
        <f t="shared" si="11"/>
        <v>15.610046296296296</v>
      </c>
      <c r="G232" s="34">
        <f t="shared" si="12"/>
        <v>0.95754236746632959</v>
      </c>
    </row>
    <row r="233" spans="1:7">
      <c r="A233" s="20" t="s">
        <v>55</v>
      </c>
      <c r="B233" s="33">
        <v>35344</v>
      </c>
      <c r="C233" s="35">
        <v>0.796875</v>
      </c>
      <c r="D233" s="67">
        <f t="shared" si="10"/>
        <v>16.4375</v>
      </c>
      <c r="E233" s="67">
        <v>-1349497</v>
      </c>
      <c r="F233" s="67">
        <f t="shared" si="11"/>
        <v>15.619178240740741</v>
      </c>
      <c r="G233" s="34">
        <f t="shared" si="12"/>
        <v>0.95810253388332345</v>
      </c>
    </row>
    <row r="234" spans="1:7">
      <c r="A234" s="20" t="s">
        <v>55</v>
      </c>
      <c r="B234" s="33">
        <v>35390</v>
      </c>
      <c r="C234" s="35">
        <v>0.453125</v>
      </c>
      <c r="D234" s="67">
        <f t="shared" si="10"/>
        <v>16.5625</v>
      </c>
      <c r="E234" s="67">
        <v>-1350270</v>
      </c>
      <c r="F234" s="67">
        <f t="shared" si="11"/>
        <v>15.628125000000001</v>
      </c>
      <c r="G234" s="34">
        <f t="shared" si="12"/>
        <v>0.95865134077855318</v>
      </c>
    </row>
    <row r="235" spans="1:7">
      <c r="A235" s="20" t="s">
        <v>55</v>
      </c>
      <c r="B235" s="33">
        <v>35436</v>
      </c>
      <c r="C235" s="35">
        <v>0.109375</v>
      </c>
      <c r="D235" s="67">
        <f t="shared" si="10"/>
        <v>16.6875</v>
      </c>
      <c r="E235" s="67">
        <v>-1351030</v>
      </c>
      <c r="F235" s="67">
        <f t="shared" si="11"/>
        <v>15.636921296296297</v>
      </c>
      <c r="G235" s="34">
        <f t="shared" si="12"/>
        <v>0.95919091806234957</v>
      </c>
    </row>
    <row r="236" spans="1:7">
      <c r="A236" s="20" t="s">
        <v>55</v>
      </c>
      <c r="B236" s="33">
        <v>35481</v>
      </c>
      <c r="C236" s="35">
        <v>0.765625</v>
      </c>
      <c r="D236" s="67">
        <f t="shared" si="10"/>
        <v>16.8125</v>
      </c>
      <c r="E236" s="67">
        <v>-1351774</v>
      </c>
      <c r="F236" s="67">
        <f t="shared" si="11"/>
        <v>15.645532407407407</v>
      </c>
      <c r="G236" s="34">
        <f t="shared" si="12"/>
        <v>0.95971913582438173</v>
      </c>
    </row>
    <row r="237" spans="1:7">
      <c r="A237" s="20" t="s">
        <v>55</v>
      </c>
      <c r="B237" s="33">
        <v>35527</v>
      </c>
      <c r="C237" s="35">
        <v>0.421875</v>
      </c>
      <c r="D237" s="67">
        <f t="shared" si="10"/>
        <v>16.9375</v>
      </c>
      <c r="E237" s="67">
        <v>-1352506</v>
      </c>
      <c r="F237" s="67">
        <f t="shared" si="11"/>
        <v>15.654004629629629</v>
      </c>
      <c r="G237" s="34">
        <f t="shared" si="12"/>
        <v>0.9602388339450908</v>
      </c>
    </row>
    <row r="238" spans="1:7">
      <c r="A238" s="20" t="s">
        <v>55</v>
      </c>
      <c r="B238" s="33">
        <v>35573</v>
      </c>
      <c r="C238" s="35">
        <v>7.8125E-2</v>
      </c>
      <c r="D238" s="67">
        <f t="shared" si="10"/>
        <v>17.0625</v>
      </c>
      <c r="E238" s="67">
        <v>-1353223</v>
      </c>
      <c r="F238" s="67">
        <f t="shared" si="11"/>
        <v>15.662303240740741</v>
      </c>
      <c r="G238" s="34">
        <f t="shared" si="12"/>
        <v>0.96074788251414611</v>
      </c>
    </row>
    <row r="239" spans="1:7">
      <c r="A239" s="20" t="s">
        <v>55</v>
      </c>
      <c r="B239" s="33">
        <v>35618</v>
      </c>
      <c r="C239" s="35">
        <v>0.734375</v>
      </c>
      <c r="D239" s="67">
        <f t="shared" si="10"/>
        <v>17.1875</v>
      </c>
      <c r="E239" s="67">
        <v>-1353928</v>
      </c>
      <c r="F239" s="67">
        <f t="shared" si="11"/>
        <v>15.670462962962963</v>
      </c>
      <c r="G239" s="34">
        <f t="shared" si="12"/>
        <v>0.96124841144187823</v>
      </c>
    </row>
    <row r="240" spans="1:7">
      <c r="A240" s="20" t="s">
        <v>55</v>
      </c>
      <c r="B240" s="33">
        <v>35664</v>
      </c>
      <c r="C240" s="35">
        <v>0.390625</v>
      </c>
      <c r="D240" s="67">
        <f t="shared" si="10"/>
        <v>17.3125</v>
      </c>
      <c r="E240" s="67">
        <v>-1354619</v>
      </c>
      <c r="F240" s="67">
        <f t="shared" si="11"/>
        <v>15.678460648148148</v>
      </c>
      <c r="G240" s="34">
        <f t="shared" si="12"/>
        <v>0.96173900078806673</v>
      </c>
    </row>
    <row r="241" spans="1:7">
      <c r="A241" s="20" t="s">
        <v>55</v>
      </c>
      <c r="B241" s="33">
        <v>35710</v>
      </c>
      <c r="C241" s="35">
        <v>4.6875E-2</v>
      </c>
      <c r="D241" s="67">
        <f t="shared" si="10"/>
        <v>17.4375</v>
      </c>
      <c r="E241" s="67">
        <v>-1355298</v>
      </c>
      <c r="F241" s="67">
        <f t="shared" si="11"/>
        <v>15.686319444444445</v>
      </c>
      <c r="G241" s="34">
        <f t="shared" si="12"/>
        <v>0.96222107049293226</v>
      </c>
    </row>
    <row r="242" spans="1:7">
      <c r="A242" s="20" t="s">
        <v>55</v>
      </c>
      <c r="B242" s="33">
        <v>35755</v>
      </c>
      <c r="C242" s="35">
        <v>0.703125</v>
      </c>
      <c r="D242" s="67">
        <f t="shared" si="10"/>
        <v>17.5625</v>
      </c>
      <c r="E242" s="67">
        <v>-1355964</v>
      </c>
      <c r="F242" s="67">
        <f t="shared" si="11"/>
        <v>15.694027777777778</v>
      </c>
      <c r="G242" s="34">
        <f t="shared" si="12"/>
        <v>0.96269391058636433</v>
      </c>
    </row>
    <row r="243" spans="1:7">
      <c r="A243" s="20" t="s">
        <v>55</v>
      </c>
      <c r="B243" s="33">
        <v>35801</v>
      </c>
      <c r="C243" s="35">
        <v>0.359375</v>
      </c>
      <c r="D243" s="67">
        <f t="shared" si="10"/>
        <v>17.6875</v>
      </c>
      <c r="E243" s="67">
        <v>-1356618</v>
      </c>
      <c r="F243" s="67">
        <f t="shared" si="11"/>
        <v>15.701597222222222</v>
      </c>
      <c r="G243" s="34">
        <f t="shared" si="12"/>
        <v>0.9631582310384732</v>
      </c>
    </row>
    <row r="244" spans="1:7">
      <c r="A244" s="20" t="s">
        <v>55</v>
      </c>
      <c r="B244" s="33">
        <v>35847</v>
      </c>
      <c r="C244" s="35">
        <v>1.5625E-2</v>
      </c>
      <c r="D244" s="67">
        <f t="shared" si="10"/>
        <v>17.8125</v>
      </c>
      <c r="E244" s="67">
        <v>-1357261</v>
      </c>
      <c r="F244" s="67">
        <f t="shared" si="11"/>
        <v>15.709039351851851</v>
      </c>
      <c r="G244" s="34">
        <f t="shared" si="12"/>
        <v>0.96361474181936935</v>
      </c>
    </row>
    <row r="245" spans="1:7">
      <c r="A245" s="20" t="s">
        <v>55</v>
      </c>
      <c r="B245" s="33">
        <v>35892</v>
      </c>
      <c r="C245" s="35">
        <v>0.671875</v>
      </c>
      <c r="D245" s="67">
        <f t="shared" si="10"/>
        <v>17.9375</v>
      </c>
      <c r="E245" s="67">
        <v>-1357892</v>
      </c>
      <c r="F245" s="67">
        <f t="shared" si="11"/>
        <v>15.716342592592593</v>
      </c>
      <c r="G245" s="34">
        <f t="shared" si="12"/>
        <v>0.9640627329589424</v>
      </c>
    </row>
    <row r="246" spans="1:7">
      <c r="A246" s="20" t="s">
        <v>55</v>
      </c>
      <c r="B246" s="33">
        <v>35938</v>
      </c>
      <c r="C246" s="35">
        <v>0.328125</v>
      </c>
      <c r="D246" s="67">
        <f t="shared" si="10"/>
        <v>18.0625</v>
      </c>
      <c r="E246" s="67">
        <v>-1358512</v>
      </c>
      <c r="F246" s="67">
        <f t="shared" si="11"/>
        <v>15.723518518518519</v>
      </c>
      <c r="G246" s="34">
        <f t="shared" si="12"/>
        <v>0.96450291442730263</v>
      </c>
    </row>
    <row r="247" spans="1:7">
      <c r="A247" s="20" t="s">
        <v>55</v>
      </c>
      <c r="B247" s="33">
        <v>35983</v>
      </c>
      <c r="C247" s="35">
        <v>0.984375</v>
      </c>
      <c r="D247" s="67">
        <f t="shared" si="10"/>
        <v>18.1875</v>
      </c>
      <c r="E247" s="67">
        <v>-1359121</v>
      </c>
      <c r="F247" s="67">
        <f t="shared" si="11"/>
        <v>15.73056712962963</v>
      </c>
      <c r="G247" s="34">
        <f t="shared" si="12"/>
        <v>0.96493528622444991</v>
      </c>
    </row>
    <row r="248" spans="1:7">
      <c r="A248" s="20" t="s">
        <v>55</v>
      </c>
      <c r="B248" s="33">
        <v>36029</v>
      </c>
      <c r="C248" s="35">
        <v>0.640625</v>
      </c>
      <c r="D248" s="67">
        <f t="shared" si="10"/>
        <v>18.3125</v>
      </c>
      <c r="E248" s="67">
        <v>-1359719</v>
      </c>
      <c r="F248" s="67">
        <f t="shared" si="11"/>
        <v>15.737488425925926</v>
      </c>
      <c r="G248" s="34">
        <f t="shared" si="12"/>
        <v>0.96535984835038446</v>
      </c>
    </row>
    <row r="249" spans="1:7">
      <c r="A249" s="20" t="s">
        <v>55</v>
      </c>
      <c r="B249" s="33">
        <v>36075</v>
      </c>
      <c r="C249" s="35">
        <v>0.296875</v>
      </c>
      <c r="D249" s="67">
        <f t="shared" si="10"/>
        <v>18.4375</v>
      </c>
      <c r="E249" s="67">
        <v>-1360307</v>
      </c>
      <c r="F249" s="67">
        <f t="shared" si="11"/>
        <v>15.744293981481482</v>
      </c>
      <c r="G249" s="34">
        <f t="shared" si="12"/>
        <v>0.96577731077521634</v>
      </c>
    </row>
    <row r="250" spans="1:7">
      <c r="A250" s="20" t="s">
        <v>55</v>
      </c>
      <c r="B250" s="33">
        <v>36120</v>
      </c>
      <c r="C250" s="35">
        <v>0.953125</v>
      </c>
      <c r="D250" s="67">
        <f t="shared" si="10"/>
        <v>18.5625</v>
      </c>
      <c r="E250" s="67">
        <v>-1360885</v>
      </c>
      <c r="F250" s="67">
        <f t="shared" si="11"/>
        <v>15.750983796296296</v>
      </c>
      <c r="G250" s="34">
        <f t="shared" si="12"/>
        <v>0.96618767349894563</v>
      </c>
    </row>
    <row r="251" spans="1:7">
      <c r="A251" s="20" t="s">
        <v>55</v>
      </c>
      <c r="B251" s="33">
        <v>36166</v>
      </c>
      <c r="C251" s="35">
        <v>0.609375</v>
      </c>
      <c r="D251" s="67">
        <f t="shared" si="10"/>
        <v>18.6875</v>
      </c>
      <c r="E251" s="67">
        <v>-1361452</v>
      </c>
      <c r="F251" s="67">
        <f t="shared" si="11"/>
        <v>15.757546296296296</v>
      </c>
      <c r="G251" s="34">
        <f t="shared" si="12"/>
        <v>0.9665902265514621</v>
      </c>
    </row>
    <row r="252" spans="1:7">
      <c r="A252" s="20" t="s">
        <v>55</v>
      </c>
      <c r="B252" s="33">
        <v>36212</v>
      </c>
      <c r="C252" s="35">
        <v>0.265625</v>
      </c>
      <c r="D252" s="67">
        <f t="shared" si="10"/>
        <v>18.8125</v>
      </c>
      <c r="E252" s="67">
        <v>-1362010</v>
      </c>
      <c r="F252" s="67">
        <f t="shared" si="11"/>
        <v>15.76400462962963</v>
      </c>
      <c r="G252" s="34">
        <f t="shared" si="12"/>
        <v>0.96698638987298635</v>
      </c>
    </row>
    <row r="253" spans="1:7">
      <c r="A253" s="20" t="s">
        <v>55</v>
      </c>
      <c r="B253" s="33">
        <v>36257</v>
      </c>
      <c r="C253" s="35">
        <v>0.921875</v>
      </c>
      <c r="D253" s="67">
        <f t="shared" si="10"/>
        <v>18.9375</v>
      </c>
      <c r="E253" s="67">
        <v>-1362558</v>
      </c>
      <c r="F253" s="67">
        <f t="shared" si="11"/>
        <v>15.770347222222222</v>
      </c>
      <c r="G253" s="34">
        <f t="shared" si="12"/>
        <v>0.96737545349340792</v>
      </c>
    </row>
    <row r="254" spans="1:7">
      <c r="A254" s="20" t="s">
        <v>55</v>
      </c>
      <c r="B254" s="33">
        <v>36303</v>
      </c>
      <c r="C254" s="35">
        <v>0.578125</v>
      </c>
      <c r="D254" s="67">
        <f t="shared" si="10"/>
        <v>19.0625</v>
      </c>
      <c r="E254" s="67">
        <v>-1363097</v>
      </c>
      <c r="F254" s="67">
        <f t="shared" si="11"/>
        <v>15.776585648148147</v>
      </c>
      <c r="G254" s="34">
        <f t="shared" si="12"/>
        <v>0.96775812738283706</v>
      </c>
    </row>
    <row r="255" spans="1:7">
      <c r="A255" s="20" t="s">
        <v>55</v>
      </c>
      <c r="B255" s="33">
        <v>36349</v>
      </c>
      <c r="C255" s="35">
        <v>0.234375</v>
      </c>
      <c r="D255" s="67">
        <f t="shared" si="10"/>
        <v>19.1875</v>
      </c>
      <c r="E255" s="67">
        <v>-1363626</v>
      </c>
      <c r="F255" s="67">
        <f t="shared" si="11"/>
        <v>15.782708333333334</v>
      </c>
      <c r="G255" s="34">
        <f t="shared" si="12"/>
        <v>0.96813370157116385</v>
      </c>
    </row>
    <row r="256" spans="1:7">
      <c r="A256" s="20" t="s">
        <v>55</v>
      </c>
      <c r="B256" s="33">
        <v>36394</v>
      </c>
      <c r="C256" s="35">
        <v>0.890625</v>
      </c>
      <c r="D256" s="67">
        <f t="shared" si="10"/>
        <v>19.3125</v>
      </c>
      <c r="E256" s="67">
        <v>-1364147</v>
      </c>
      <c r="F256" s="67">
        <f t="shared" si="11"/>
        <v>15.788738425925926</v>
      </c>
      <c r="G256" s="34">
        <f t="shared" si="12"/>
        <v>0.96850359599860847</v>
      </c>
    </row>
    <row r="257" spans="1:7">
      <c r="A257" s="20" t="s">
        <v>55</v>
      </c>
      <c r="B257" s="33">
        <v>36440</v>
      </c>
      <c r="C257" s="35">
        <v>0.546875</v>
      </c>
      <c r="D257" s="67">
        <f t="shared" si="10"/>
        <v>19.4375</v>
      </c>
      <c r="E257" s="67">
        <v>-1364659</v>
      </c>
      <c r="F257" s="67">
        <f t="shared" si="11"/>
        <v>15.794664351851852</v>
      </c>
      <c r="G257" s="34">
        <f t="shared" si="12"/>
        <v>0.96886710069506066</v>
      </c>
    </row>
    <row r="258" spans="1:7">
      <c r="A258" s="20" t="s">
        <v>55</v>
      </c>
      <c r="B258" s="33">
        <v>36486</v>
      </c>
      <c r="C258" s="35">
        <v>0.203125</v>
      </c>
      <c r="D258" s="67">
        <f t="shared" si="10"/>
        <v>19.5625</v>
      </c>
      <c r="E258" s="67">
        <v>-1365162</v>
      </c>
      <c r="F258" s="67">
        <f t="shared" si="11"/>
        <v>15.800486111111111</v>
      </c>
      <c r="G258" s="34">
        <f t="shared" si="12"/>
        <v>0.96922421566052064</v>
      </c>
    </row>
    <row r="259" spans="1:7">
      <c r="A259" s="20" t="s">
        <v>55</v>
      </c>
      <c r="B259" s="33">
        <v>36531</v>
      </c>
      <c r="C259" s="35">
        <v>0.859375</v>
      </c>
      <c r="D259" s="67">
        <f t="shared" si="10"/>
        <v>19.6875</v>
      </c>
      <c r="E259" s="67">
        <v>-1365657</v>
      </c>
      <c r="F259" s="67">
        <f t="shared" si="11"/>
        <v>15.806215277777778</v>
      </c>
      <c r="G259" s="34">
        <f t="shared" si="12"/>
        <v>0.96957565086509856</v>
      </c>
    </row>
    <row r="260" spans="1:7">
      <c r="A260" s="20" t="s">
        <v>55</v>
      </c>
      <c r="B260" s="33">
        <v>36577</v>
      </c>
      <c r="C260" s="35">
        <v>0.515625</v>
      </c>
      <c r="D260" s="67">
        <f t="shared" si="10"/>
        <v>19.8125</v>
      </c>
      <c r="E260" s="67">
        <v>-1366143</v>
      </c>
      <c r="F260" s="67">
        <f t="shared" si="11"/>
        <v>15.811840277777778</v>
      </c>
      <c r="G260" s="34">
        <f t="shared" si="12"/>
        <v>0.96992069633868405</v>
      </c>
    </row>
    <row r="261" spans="1:7">
      <c r="A261" s="20" t="s">
        <v>55</v>
      </c>
      <c r="B261" s="33">
        <v>36623</v>
      </c>
      <c r="C261" s="35">
        <v>0.171875</v>
      </c>
      <c r="D261" s="67">
        <f t="shared" si="10"/>
        <v>19.9375</v>
      </c>
      <c r="E261" s="67">
        <v>-1366622</v>
      </c>
      <c r="F261" s="67">
        <f t="shared" si="11"/>
        <v>15.81738425925926</v>
      </c>
      <c r="G261" s="34">
        <f t="shared" si="12"/>
        <v>0.97026077202149785</v>
      </c>
    </row>
    <row r="262" spans="1:7">
      <c r="A262" s="20" t="s">
        <v>55</v>
      </c>
      <c r="B262" s="33">
        <v>36668</v>
      </c>
      <c r="C262" s="35">
        <v>0.828125</v>
      </c>
      <c r="D262" s="67">
        <f t="shared" si="10"/>
        <v>20.0625</v>
      </c>
      <c r="E262" s="67">
        <v>-1367093</v>
      </c>
      <c r="F262" s="67">
        <f t="shared" si="11"/>
        <v>15.822835648148148</v>
      </c>
      <c r="G262" s="34">
        <f t="shared" si="12"/>
        <v>0.97059516794342948</v>
      </c>
    </row>
    <row r="263" spans="1:7">
      <c r="A263" s="20" t="s">
        <v>55</v>
      </c>
      <c r="B263" s="33">
        <v>36714</v>
      </c>
      <c r="C263" s="35">
        <v>0.484375</v>
      </c>
      <c r="D263" s="67">
        <f t="shared" si="10"/>
        <v>20.1875</v>
      </c>
      <c r="E263" s="67">
        <v>-1367556</v>
      </c>
      <c r="F263" s="67">
        <f t="shared" si="11"/>
        <v>15.828194444444444</v>
      </c>
      <c r="G263" s="34">
        <f t="shared" si="12"/>
        <v>0.97092388410447916</v>
      </c>
    </row>
    <row r="264" spans="1:7">
      <c r="A264" s="20" t="s">
        <v>55</v>
      </c>
      <c r="B264" s="33">
        <v>36760</v>
      </c>
      <c r="C264" s="35">
        <v>0.140625</v>
      </c>
      <c r="D264" s="67">
        <f t="shared" si="10"/>
        <v>20.3125</v>
      </c>
      <c r="E264" s="67">
        <v>-1368011</v>
      </c>
      <c r="F264" s="67">
        <f t="shared" si="11"/>
        <v>15.833460648148149</v>
      </c>
      <c r="G264" s="34">
        <f t="shared" si="12"/>
        <v>0.97124692050464678</v>
      </c>
    </row>
    <row r="265" spans="1:7">
      <c r="A265" s="20" t="s">
        <v>55</v>
      </c>
      <c r="B265" s="33">
        <v>36805</v>
      </c>
      <c r="C265" s="35">
        <v>0.796875</v>
      </c>
      <c r="D265" s="67">
        <f t="shared" si="10"/>
        <v>20.4375</v>
      </c>
      <c r="E265" s="67">
        <v>-1368460</v>
      </c>
      <c r="F265" s="67">
        <f t="shared" si="11"/>
        <v>15.838657407407407</v>
      </c>
      <c r="G265" s="34">
        <f t="shared" si="12"/>
        <v>0.97156569708415264</v>
      </c>
    </row>
    <row r="266" spans="1:7">
      <c r="A266" s="20" t="s">
        <v>55</v>
      </c>
      <c r="B266" s="33">
        <v>36851</v>
      </c>
      <c r="C266" s="35">
        <v>0.453125</v>
      </c>
      <c r="D266" s="67">
        <f t="shared" si="10"/>
        <v>20.5625</v>
      </c>
      <c r="E266" s="67">
        <v>-1368900</v>
      </c>
      <c r="F266" s="67">
        <f t="shared" si="11"/>
        <v>15.84375</v>
      </c>
      <c r="G266" s="34">
        <f t="shared" si="12"/>
        <v>0.97187808393266639</v>
      </c>
    </row>
    <row r="267" spans="1:7">
      <c r="A267" s="20" t="s">
        <v>55</v>
      </c>
      <c r="B267" s="33">
        <v>36897</v>
      </c>
      <c r="C267" s="35">
        <v>0.109375</v>
      </c>
      <c r="D267" s="67">
        <f t="shared" si="10"/>
        <v>20.6875</v>
      </c>
      <c r="E267" s="67">
        <v>-1369334</v>
      </c>
      <c r="F267" s="67">
        <f t="shared" si="11"/>
        <v>15.848773148148148</v>
      </c>
      <c r="G267" s="34">
        <f t="shared" si="12"/>
        <v>0.97218621096051849</v>
      </c>
    </row>
    <row r="268" spans="1:7">
      <c r="A268" s="20" t="s">
        <v>55</v>
      </c>
      <c r="B268" s="33">
        <v>36942</v>
      </c>
      <c r="C268" s="35">
        <v>0.765625</v>
      </c>
      <c r="D268" s="67">
        <f t="shared" si="10"/>
        <v>20.8125</v>
      </c>
      <c r="E268" s="67">
        <v>-1369761</v>
      </c>
      <c r="F268" s="67">
        <f t="shared" si="11"/>
        <v>15.853715277777777</v>
      </c>
      <c r="G268" s="34">
        <f t="shared" si="12"/>
        <v>0.97248936819759879</v>
      </c>
    </row>
    <row r="269" spans="1:7">
      <c r="A269" s="20" t="s">
        <v>55</v>
      </c>
      <c r="B269" s="33">
        <v>36988</v>
      </c>
      <c r="C269" s="35">
        <v>0.421875</v>
      </c>
      <c r="D269" s="67">
        <f t="shared" si="10"/>
        <v>20.9375</v>
      </c>
      <c r="E269" s="67">
        <v>-1370181</v>
      </c>
      <c r="F269" s="67">
        <f t="shared" si="11"/>
        <v>15.858576388888888</v>
      </c>
      <c r="G269" s="34">
        <f t="shared" si="12"/>
        <v>0.97278755564390729</v>
      </c>
    </row>
    <row r="270" spans="1:7">
      <c r="A270" s="20" t="s">
        <v>55</v>
      </c>
      <c r="B270" s="33">
        <v>37034</v>
      </c>
      <c r="C270" s="35">
        <v>7.8125E-2</v>
      </c>
      <c r="D270" s="67">
        <f t="shared" si="10"/>
        <v>21.0625</v>
      </c>
      <c r="E270" s="67">
        <v>-1370594</v>
      </c>
      <c r="F270" s="67">
        <f t="shared" si="11"/>
        <v>15.863356481481482</v>
      </c>
      <c r="G270" s="34">
        <f t="shared" si="12"/>
        <v>0.97308077329944409</v>
      </c>
    </row>
    <row r="271" spans="1:7">
      <c r="A271" s="20" t="s">
        <v>55</v>
      </c>
      <c r="B271" s="33">
        <v>37079</v>
      </c>
      <c r="C271" s="35">
        <v>0.734375</v>
      </c>
      <c r="D271" s="67">
        <f t="shared" si="10"/>
        <v>21.1875</v>
      </c>
      <c r="E271" s="67">
        <v>-1371001</v>
      </c>
      <c r="F271" s="67">
        <f t="shared" si="11"/>
        <v>15.86806712962963</v>
      </c>
      <c r="G271" s="34">
        <f t="shared" si="12"/>
        <v>0.97336973113431924</v>
      </c>
    </row>
    <row r="272" spans="1:7">
      <c r="A272" s="20" t="s">
        <v>55</v>
      </c>
      <c r="B272" s="33">
        <v>37125</v>
      </c>
      <c r="C272" s="35">
        <v>0.390625</v>
      </c>
      <c r="D272" s="67">
        <f t="shared" si="10"/>
        <v>21.3125</v>
      </c>
      <c r="E272" s="67">
        <v>-1371402</v>
      </c>
      <c r="F272" s="67">
        <f t="shared" si="11"/>
        <v>15.872708333333334</v>
      </c>
      <c r="G272" s="34">
        <f t="shared" si="12"/>
        <v>0.97365442914853284</v>
      </c>
    </row>
    <row r="273" spans="1:7">
      <c r="A273" s="20" t="s">
        <v>55</v>
      </c>
      <c r="B273" s="33">
        <v>37171</v>
      </c>
      <c r="C273" s="35">
        <v>4.6875E-2</v>
      </c>
      <c r="D273" s="67">
        <f t="shared" si="10"/>
        <v>21.4375</v>
      </c>
      <c r="E273" s="67">
        <v>-1371796</v>
      </c>
      <c r="F273" s="67">
        <f t="shared" si="11"/>
        <v>15.877268518518518</v>
      </c>
      <c r="G273" s="34">
        <f t="shared" si="12"/>
        <v>0.97393415737197453</v>
      </c>
    </row>
    <row r="274" spans="1:7">
      <c r="A274" s="20" t="s">
        <v>55</v>
      </c>
      <c r="B274" s="33">
        <v>37216</v>
      </c>
      <c r="C274" s="35">
        <v>0.703125</v>
      </c>
      <c r="D274" s="67">
        <f t="shared" si="10"/>
        <v>21.5625</v>
      </c>
      <c r="E274" s="67">
        <v>-1372184</v>
      </c>
      <c r="F274" s="67">
        <f t="shared" si="11"/>
        <v>15.88175925925926</v>
      </c>
      <c r="G274" s="34">
        <f t="shared" si="12"/>
        <v>0.97420962577475489</v>
      </c>
    </row>
    <row r="275" spans="1:7">
      <c r="A275" s="20" t="s">
        <v>55</v>
      </c>
      <c r="B275" s="33">
        <v>37262</v>
      </c>
      <c r="C275" s="35">
        <v>0.359375</v>
      </c>
      <c r="D275" s="67">
        <f t="shared" si="10"/>
        <v>21.6875</v>
      </c>
      <c r="E275" s="67">
        <v>-1372566</v>
      </c>
      <c r="F275" s="67">
        <f t="shared" si="11"/>
        <v>15.886180555555555</v>
      </c>
      <c r="G275" s="34">
        <f t="shared" si="12"/>
        <v>0.97448083435687349</v>
      </c>
    </row>
    <row r="276" spans="1:7">
      <c r="A276" s="20" t="s">
        <v>55</v>
      </c>
      <c r="B276" s="33">
        <v>37308</v>
      </c>
      <c r="C276" s="35">
        <v>1.5625E-2</v>
      </c>
      <c r="D276" s="67">
        <f t="shared" si="10"/>
        <v>21.8125</v>
      </c>
      <c r="E276" s="67">
        <v>-1372942</v>
      </c>
      <c r="F276" s="67">
        <f t="shared" si="11"/>
        <v>15.890532407407408</v>
      </c>
      <c r="G276" s="34">
        <f t="shared" si="12"/>
        <v>0.97474778311833066</v>
      </c>
    </row>
    <row r="277" spans="1:7">
      <c r="A277" s="20" t="s">
        <v>55</v>
      </c>
      <c r="B277" s="33">
        <v>37353</v>
      </c>
      <c r="C277" s="35">
        <v>0.671875</v>
      </c>
      <c r="D277" s="67">
        <f t="shared" si="10"/>
        <v>21.9375</v>
      </c>
      <c r="E277" s="67">
        <v>-1373313</v>
      </c>
      <c r="F277" s="67">
        <f t="shared" si="11"/>
        <v>15.894826388888889</v>
      </c>
      <c r="G277" s="34">
        <f t="shared" si="12"/>
        <v>0.97501118202923653</v>
      </c>
    </row>
    <row r="278" spans="1:7">
      <c r="A278" s="20" t="s">
        <v>55</v>
      </c>
      <c r="B278" s="33">
        <v>37399</v>
      </c>
      <c r="C278" s="35">
        <v>0.328125</v>
      </c>
      <c r="D278" s="67">
        <f t="shared" si="10"/>
        <v>22.0625</v>
      </c>
      <c r="E278" s="67">
        <v>-1373678</v>
      </c>
      <c r="F278" s="67">
        <f t="shared" si="11"/>
        <v>15.899050925925925</v>
      </c>
      <c r="G278" s="34">
        <f t="shared" si="12"/>
        <v>0.97527032111948075</v>
      </c>
    </row>
    <row r="279" spans="1:7">
      <c r="A279" s="20" t="s">
        <v>55</v>
      </c>
      <c r="B279" s="33">
        <v>37444</v>
      </c>
      <c r="C279" s="35">
        <v>0.984375</v>
      </c>
      <c r="D279" s="67">
        <f t="shared" si="10"/>
        <v>22.1875</v>
      </c>
      <c r="E279" s="67">
        <v>-1374037</v>
      </c>
      <c r="F279" s="67">
        <f t="shared" si="11"/>
        <v>15.903206018518519</v>
      </c>
      <c r="G279" s="34">
        <f t="shared" si="12"/>
        <v>0.97552520038906365</v>
      </c>
    </row>
    <row r="280" spans="1:7">
      <c r="A280" s="20" t="s">
        <v>55</v>
      </c>
      <c r="B280" s="33">
        <v>37490</v>
      </c>
      <c r="C280" s="35">
        <v>0.640625</v>
      </c>
      <c r="D280" s="67">
        <f t="shared" si="10"/>
        <v>22.3125</v>
      </c>
      <c r="E280" s="67">
        <v>-1374391</v>
      </c>
      <c r="F280" s="67">
        <f t="shared" si="11"/>
        <v>15.90730324074074</v>
      </c>
      <c r="G280" s="34">
        <f t="shared" si="12"/>
        <v>0.97577652980809504</v>
      </c>
    </row>
    <row r="281" spans="1:7">
      <c r="A281" s="20" t="s">
        <v>55</v>
      </c>
      <c r="B281" s="33">
        <v>37536</v>
      </c>
      <c r="C281" s="35">
        <v>0.296875</v>
      </c>
      <c r="D281" s="67">
        <f t="shared" si="10"/>
        <v>22.4375</v>
      </c>
      <c r="E281" s="67">
        <v>-1374739</v>
      </c>
      <c r="F281" s="67">
        <f t="shared" si="11"/>
        <v>15.911331018518519</v>
      </c>
      <c r="G281" s="34">
        <f t="shared" si="12"/>
        <v>0.97602359940646499</v>
      </c>
    </row>
    <row r="282" spans="1:7">
      <c r="A282" s="20" t="s">
        <v>55</v>
      </c>
      <c r="B282" s="33">
        <v>37581</v>
      </c>
      <c r="C282" s="35">
        <v>0.953125</v>
      </c>
      <c r="D282" s="67">
        <f t="shared" si="10"/>
        <v>22.5625</v>
      </c>
      <c r="E282" s="67">
        <v>-1375082</v>
      </c>
      <c r="F282" s="67">
        <f t="shared" si="11"/>
        <v>15.915300925925926</v>
      </c>
      <c r="G282" s="34">
        <f t="shared" si="12"/>
        <v>0.97626711915428355</v>
      </c>
    </row>
    <row r="283" spans="1:7">
      <c r="A283" s="20" t="s">
        <v>55</v>
      </c>
      <c r="B283" s="33">
        <v>37627</v>
      </c>
      <c r="C283" s="35">
        <v>0.609375</v>
      </c>
      <c r="D283" s="67">
        <f t="shared" si="10"/>
        <v>22.6875</v>
      </c>
      <c r="E283" s="67">
        <v>-1375420</v>
      </c>
      <c r="F283" s="67">
        <f t="shared" si="11"/>
        <v>15.919212962962963</v>
      </c>
      <c r="G283" s="34">
        <f t="shared" si="12"/>
        <v>0.97650708905155081</v>
      </c>
    </row>
    <row r="284" spans="1:7">
      <c r="A284" s="20" t="s">
        <v>55</v>
      </c>
      <c r="B284" s="33">
        <v>37673</v>
      </c>
      <c r="C284" s="35">
        <v>0.265625</v>
      </c>
      <c r="D284" s="67">
        <f t="shared" si="10"/>
        <v>22.8125</v>
      </c>
      <c r="E284" s="67">
        <v>-1375754</v>
      </c>
      <c r="F284" s="67">
        <f t="shared" si="11"/>
        <v>15.923078703703704</v>
      </c>
      <c r="G284" s="34">
        <f t="shared" si="12"/>
        <v>0.97674421906837716</v>
      </c>
    </row>
    <row r="285" spans="1:7">
      <c r="A285" s="20" t="s">
        <v>55</v>
      </c>
      <c r="B285" s="33">
        <v>37718</v>
      </c>
      <c r="C285" s="35">
        <v>0.921875</v>
      </c>
      <c r="D285" s="67">
        <f t="shared" si="10"/>
        <v>22.9375</v>
      </c>
      <c r="E285" s="67">
        <v>-1376082</v>
      </c>
      <c r="F285" s="67">
        <f t="shared" si="11"/>
        <v>15.926875000000001</v>
      </c>
      <c r="G285" s="34">
        <f t="shared" si="12"/>
        <v>0.97697708926454196</v>
      </c>
    </row>
    <row r="286" spans="1:7">
      <c r="A286" s="20" t="s">
        <v>55</v>
      </c>
      <c r="B286" s="33">
        <v>37764</v>
      </c>
      <c r="C286" s="35">
        <v>0.578125</v>
      </c>
      <c r="D286" s="67">
        <f t="shared" si="10"/>
        <v>23.0625</v>
      </c>
      <c r="E286" s="67">
        <v>-1376405</v>
      </c>
      <c r="F286" s="67">
        <f t="shared" si="11"/>
        <v>15.930613425925927</v>
      </c>
      <c r="G286" s="34">
        <f t="shared" si="12"/>
        <v>0.97720640961015537</v>
      </c>
    </row>
    <row r="287" spans="1:7">
      <c r="A287" s="20" t="s">
        <v>55</v>
      </c>
      <c r="B287" s="33">
        <v>37810</v>
      </c>
      <c r="C287" s="35">
        <v>0.234375</v>
      </c>
      <c r="D287" s="67">
        <f t="shared" si="10"/>
        <v>23.1875</v>
      </c>
      <c r="E287" s="67">
        <v>-1376724</v>
      </c>
      <c r="F287" s="67">
        <f t="shared" si="11"/>
        <v>15.934305555555556</v>
      </c>
      <c r="G287" s="34">
        <f t="shared" si="12"/>
        <v>0.97743289007532774</v>
      </c>
    </row>
    <row r="288" spans="1:7">
      <c r="A288" s="20" t="s">
        <v>55</v>
      </c>
      <c r="B288" s="33">
        <v>37855</v>
      </c>
      <c r="C288" s="35">
        <v>0.890625</v>
      </c>
      <c r="D288" s="67">
        <f t="shared" si="10"/>
        <v>23.3125</v>
      </c>
      <c r="E288" s="67">
        <v>-1377038</v>
      </c>
      <c r="F288" s="67">
        <f t="shared" si="11"/>
        <v>15.937939814814815</v>
      </c>
      <c r="G288" s="34">
        <f t="shared" si="12"/>
        <v>0.97765582068994894</v>
      </c>
    </row>
    <row r="289" spans="1:7">
      <c r="A289" s="20" t="s">
        <v>55</v>
      </c>
      <c r="B289" s="33">
        <v>37901</v>
      </c>
      <c r="C289" s="35">
        <v>0.546875</v>
      </c>
      <c r="D289" s="67">
        <f t="shared" si="10"/>
        <v>23.4375</v>
      </c>
      <c r="E289" s="67">
        <v>-1377347</v>
      </c>
      <c r="F289" s="67">
        <f t="shared" si="11"/>
        <v>15.941516203703705</v>
      </c>
      <c r="G289" s="34">
        <f t="shared" si="12"/>
        <v>0.97787520145401885</v>
      </c>
    </row>
    <row r="290" spans="1:7">
      <c r="A290" s="20" t="s">
        <v>55</v>
      </c>
      <c r="B290" s="33">
        <v>37947</v>
      </c>
      <c r="C290" s="35">
        <v>0.203125</v>
      </c>
      <c r="D290" s="67">
        <f t="shared" si="10"/>
        <v>23.5625</v>
      </c>
      <c r="E290" s="67">
        <v>-1377652</v>
      </c>
      <c r="F290" s="67">
        <f t="shared" si="11"/>
        <v>15.945046296296296</v>
      </c>
      <c r="G290" s="34">
        <f t="shared" si="12"/>
        <v>0.97809174233764751</v>
      </c>
    </row>
    <row r="291" spans="1:7">
      <c r="A291" s="20" t="s">
        <v>55</v>
      </c>
      <c r="B291" s="33">
        <v>37992</v>
      </c>
      <c r="C291" s="35">
        <v>0.859375</v>
      </c>
      <c r="D291" s="67">
        <f t="shared" si="10"/>
        <v>23.6875</v>
      </c>
      <c r="E291" s="67">
        <v>-1377952</v>
      </c>
      <c r="F291" s="67">
        <f t="shared" si="11"/>
        <v>15.948518518518519</v>
      </c>
      <c r="G291" s="34">
        <f t="shared" si="12"/>
        <v>0.9783047333707251</v>
      </c>
    </row>
    <row r="292" spans="1:7">
      <c r="A292" s="20" t="s">
        <v>55</v>
      </c>
      <c r="B292" s="33">
        <v>38038</v>
      </c>
      <c r="C292" s="35">
        <v>0.515625</v>
      </c>
      <c r="D292" s="67">
        <f t="shared" si="10"/>
        <v>23.8125</v>
      </c>
      <c r="E292" s="67">
        <v>-1378248</v>
      </c>
      <c r="F292" s="67">
        <f t="shared" si="11"/>
        <v>15.951944444444445</v>
      </c>
      <c r="G292" s="34">
        <f t="shared" si="12"/>
        <v>0.97851488452336155</v>
      </c>
    </row>
    <row r="293" spans="1:7">
      <c r="A293" s="20" t="s">
        <v>55</v>
      </c>
      <c r="B293" s="33">
        <v>38084</v>
      </c>
      <c r="C293" s="35">
        <v>0.171875</v>
      </c>
      <c r="D293" s="67">
        <f t="shared" si="10"/>
        <v>23.9375</v>
      </c>
      <c r="E293" s="67">
        <v>-1378540</v>
      </c>
      <c r="F293" s="67">
        <f t="shared" si="11"/>
        <v>15.955324074074074</v>
      </c>
      <c r="G293" s="34">
        <f t="shared" si="12"/>
        <v>0.97872219579555697</v>
      </c>
    </row>
    <row r="294" spans="1:7">
      <c r="A294" s="20" t="s">
        <v>55</v>
      </c>
      <c r="B294" s="33">
        <v>38129</v>
      </c>
      <c r="C294" s="35">
        <v>0.828125</v>
      </c>
      <c r="D294" s="67">
        <f t="shared" ref="D294:D301" si="13">((B294+C294)-$D$100)/365.25</f>
        <v>24.0625</v>
      </c>
      <c r="E294" s="67">
        <v>-1378828</v>
      </c>
      <c r="F294" s="67">
        <f t="shared" ref="F294:F301" si="14">-E294/86400</f>
        <v>15.958657407407408</v>
      </c>
      <c r="G294" s="34">
        <f t="shared" ref="G294:G301" si="15">F294/$C$53</f>
        <v>0.97892666718731136</v>
      </c>
    </row>
    <row r="295" spans="1:7">
      <c r="A295" s="20" t="s">
        <v>55</v>
      </c>
      <c r="B295" s="33">
        <v>38175</v>
      </c>
      <c r="C295" s="35">
        <v>0.484375</v>
      </c>
      <c r="D295" s="67">
        <f t="shared" si="13"/>
        <v>24.1875</v>
      </c>
      <c r="E295" s="67">
        <v>-1379111</v>
      </c>
      <c r="F295" s="67">
        <f t="shared" si="14"/>
        <v>15.96193287037037</v>
      </c>
      <c r="G295" s="34">
        <f t="shared" si="15"/>
        <v>0.97912758872851446</v>
      </c>
    </row>
    <row r="296" spans="1:7">
      <c r="A296" s="20" t="s">
        <v>55</v>
      </c>
      <c r="B296" s="33">
        <v>38221</v>
      </c>
      <c r="C296" s="35">
        <v>0.140625</v>
      </c>
      <c r="D296" s="67">
        <f t="shared" si="13"/>
        <v>24.3125</v>
      </c>
      <c r="E296" s="67">
        <v>-1379391</v>
      </c>
      <c r="F296" s="67">
        <f t="shared" si="14"/>
        <v>15.965173611111112</v>
      </c>
      <c r="G296" s="34">
        <f t="shared" si="15"/>
        <v>0.97932638035938691</v>
      </c>
    </row>
    <row r="297" spans="1:7">
      <c r="A297" s="20" t="s">
        <v>55</v>
      </c>
      <c r="B297" s="33">
        <v>38266</v>
      </c>
      <c r="C297" s="35">
        <v>0.796875</v>
      </c>
      <c r="D297" s="67">
        <f t="shared" si="13"/>
        <v>24.4375</v>
      </c>
      <c r="E297" s="67">
        <v>-1379666</v>
      </c>
      <c r="F297" s="67">
        <f t="shared" si="14"/>
        <v>15.968356481481482</v>
      </c>
      <c r="G297" s="34">
        <f t="shared" si="15"/>
        <v>0.97952162213970795</v>
      </c>
    </row>
    <row r="298" spans="1:7">
      <c r="A298" s="20" t="s">
        <v>55</v>
      </c>
      <c r="B298" s="33">
        <v>38312</v>
      </c>
      <c r="C298" s="35">
        <v>0.453125</v>
      </c>
      <c r="D298" s="67">
        <f t="shared" si="13"/>
        <v>24.5625</v>
      </c>
      <c r="E298" s="67">
        <v>-1379938</v>
      </c>
      <c r="F298" s="67">
        <f t="shared" si="14"/>
        <v>15.97150462962963</v>
      </c>
      <c r="G298" s="34">
        <f t="shared" si="15"/>
        <v>0.97971473400969811</v>
      </c>
    </row>
    <row r="299" spans="1:7">
      <c r="A299" s="20" t="s">
        <v>55</v>
      </c>
      <c r="B299" s="33">
        <v>38358</v>
      </c>
      <c r="C299" s="35">
        <v>0.109375</v>
      </c>
      <c r="D299" s="67">
        <f t="shared" si="13"/>
        <v>24.6875</v>
      </c>
      <c r="E299" s="67">
        <v>-1380206</v>
      </c>
      <c r="F299" s="67">
        <f t="shared" si="14"/>
        <v>15.974606481481482</v>
      </c>
      <c r="G299" s="34">
        <f t="shared" si="15"/>
        <v>0.97990500599924746</v>
      </c>
    </row>
    <row r="300" spans="1:7">
      <c r="A300" s="20" t="s">
        <v>55</v>
      </c>
      <c r="B300" s="33">
        <v>38403</v>
      </c>
      <c r="C300" s="35">
        <v>0.765625</v>
      </c>
      <c r="D300" s="67">
        <f t="shared" si="13"/>
        <v>24.8125</v>
      </c>
      <c r="E300" s="67">
        <v>-1380470</v>
      </c>
      <c r="F300" s="67">
        <f t="shared" si="14"/>
        <v>15.977662037037037</v>
      </c>
      <c r="G300" s="34">
        <f t="shared" si="15"/>
        <v>0.98009243810835556</v>
      </c>
    </row>
    <row r="301" spans="1:7">
      <c r="A301" s="20" t="s">
        <v>55</v>
      </c>
      <c r="B301" s="33">
        <v>38449</v>
      </c>
      <c r="C301" s="35">
        <v>0.421875</v>
      </c>
      <c r="D301" s="67">
        <f t="shared" si="13"/>
        <v>24.9375</v>
      </c>
      <c r="E301" s="67">
        <v>-1380730</v>
      </c>
      <c r="F301" s="67">
        <f t="shared" si="14"/>
        <v>15.980671296296297</v>
      </c>
      <c r="G301" s="34">
        <f t="shared" si="15"/>
        <v>0.98027703033702285</v>
      </c>
    </row>
  </sheetData>
  <mergeCells count="5">
    <mergeCell ref="L2:L5"/>
    <mergeCell ref="M2:T2"/>
    <mergeCell ref="Q3:Q5"/>
    <mergeCell ref="L1:T1"/>
    <mergeCell ref="A31:E31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T301"/>
  <sheetViews>
    <sheetView workbookViewId="0"/>
  </sheetViews>
  <sheetFormatPr defaultRowHeight="15"/>
  <cols>
    <col min="1" max="1" width="11.85546875" style="20" bestFit="1" customWidth="1"/>
    <col min="2" max="2" width="10.7109375" style="20" bestFit="1" customWidth="1"/>
    <col min="3" max="3" width="10" style="20" bestFit="1" customWidth="1"/>
    <col min="4" max="4" width="9.7109375" style="20" bestFit="1" customWidth="1"/>
    <col min="5" max="5" width="12.7109375" style="20" bestFit="1" customWidth="1"/>
    <col min="6" max="16384" width="9.140625" style="20"/>
  </cols>
  <sheetData>
    <row r="1" spans="1:20">
      <c r="A1" s="2">
        <v>22840</v>
      </c>
      <c r="L1" s="65" t="s">
        <v>105</v>
      </c>
      <c r="M1" s="65"/>
      <c r="N1" s="65"/>
      <c r="O1" s="65"/>
      <c r="P1" s="65"/>
      <c r="Q1" s="65"/>
      <c r="R1" s="65"/>
      <c r="S1" s="65"/>
      <c r="T1" s="65"/>
    </row>
    <row r="2" spans="1:20" ht="15" customHeight="1">
      <c r="L2" s="59" t="s">
        <v>9</v>
      </c>
      <c r="M2" s="62" t="s">
        <v>10</v>
      </c>
      <c r="N2" s="63"/>
      <c r="O2" s="63"/>
      <c r="P2" s="63"/>
      <c r="Q2" s="63"/>
      <c r="R2" s="63"/>
      <c r="S2" s="63"/>
      <c r="T2" s="64"/>
    </row>
    <row r="3" spans="1:20" ht="30">
      <c r="L3" s="60"/>
      <c r="M3" s="50" t="s">
        <v>11</v>
      </c>
      <c r="N3" s="50" t="s">
        <v>12</v>
      </c>
      <c r="O3" s="50" t="s">
        <v>13</v>
      </c>
      <c r="P3" s="50" t="s">
        <v>14</v>
      </c>
      <c r="Q3" s="59" t="s">
        <v>15</v>
      </c>
      <c r="R3" s="50" t="s">
        <v>16</v>
      </c>
      <c r="S3" s="50" t="s">
        <v>17</v>
      </c>
      <c r="T3" s="50" t="s">
        <v>18</v>
      </c>
    </row>
    <row r="4" spans="1:20">
      <c r="L4" s="60"/>
      <c r="M4" s="51" t="s">
        <v>19</v>
      </c>
      <c r="N4" s="51" t="s">
        <v>20</v>
      </c>
      <c r="O4" s="51" t="s">
        <v>20</v>
      </c>
      <c r="P4" s="51" t="s">
        <v>20</v>
      </c>
      <c r="Q4" s="60"/>
      <c r="R4" s="51" t="s">
        <v>21</v>
      </c>
      <c r="S4" s="51" t="s">
        <v>22</v>
      </c>
      <c r="T4" s="51" t="s">
        <v>21</v>
      </c>
    </row>
    <row r="5" spans="1:20">
      <c r="L5" s="61"/>
      <c r="M5" s="52" t="s">
        <v>20</v>
      </c>
      <c r="N5" s="52"/>
      <c r="O5" s="52"/>
      <c r="P5" s="52"/>
      <c r="Q5" s="61"/>
      <c r="R5" s="52"/>
      <c r="S5" s="52" t="s">
        <v>23</v>
      </c>
      <c r="T5" s="52"/>
    </row>
    <row r="6" spans="1:20">
      <c r="L6" s="22" t="s">
        <v>24</v>
      </c>
      <c r="M6" s="21">
        <v>-55747</v>
      </c>
      <c r="N6" s="21">
        <v>-61537</v>
      </c>
      <c r="O6" s="21">
        <v>-46686</v>
      </c>
      <c r="P6" s="21">
        <v>-9060</v>
      </c>
      <c r="Q6" s="21">
        <v>-18942</v>
      </c>
      <c r="R6" s="21">
        <v>74.400000000000006</v>
      </c>
      <c r="S6" s="21">
        <v>35.32</v>
      </c>
      <c r="T6" s="21">
        <v>0</v>
      </c>
    </row>
    <row r="7" spans="1:20">
      <c r="L7" s="22" t="s">
        <v>25</v>
      </c>
      <c r="M7" s="21">
        <v>0</v>
      </c>
      <c r="N7" s="21">
        <v>0</v>
      </c>
      <c r="O7" s="21">
        <v>0</v>
      </c>
      <c r="P7" s="21">
        <v>0</v>
      </c>
      <c r="Q7" s="21">
        <v>0</v>
      </c>
      <c r="R7" s="21">
        <v>0</v>
      </c>
      <c r="S7" s="21">
        <v>0</v>
      </c>
      <c r="T7" s="21">
        <v>0</v>
      </c>
    </row>
    <row r="8" spans="1:20">
      <c r="L8" s="22" t="s">
        <v>26</v>
      </c>
      <c r="M8" s="21">
        <v>-101</v>
      </c>
      <c r="N8" s="21">
        <v>-116</v>
      </c>
      <c r="O8" s="21">
        <v>-86</v>
      </c>
      <c r="P8" s="21">
        <v>-15</v>
      </c>
      <c r="Q8" s="21">
        <v>-40</v>
      </c>
      <c r="R8" s="21">
        <v>100</v>
      </c>
      <c r="S8" s="21">
        <v>30.36</v>
      </c>
      <c r="T8" s="21">
        <v>0</v>
      </c>
    </row>
    <row r="9" spans="1:20">
      <c r="L9" s="22" t="s">
        <v>27</v>
      </c>
      <c r="M9" s="21">
        <v>-7037</v>
      </c>
      <c r="N9" s="21">
        <v>-8083</v>
      </c>
      <c r="O9" s="21">
        <v>-5981</v>
      </c>
      <c r="P9" s="21">
        <v>-1056</v>
      </c>
      <c r="Q9" s="21">
        <v>-2925</v>
      </c>
      <c r="R9" s="21">
        <v>99.9</v>
      </c>
      <c r="S9" s="21">
        <v>28.87</v>
      </c>
      <c r="T9" s="21">
        <v>0</v>
      </c>
    </row>
    <row r="10" spans="1:20">
      <c r="L10" s="22" t="s">
        <v>28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</row>
    <row r="11" spans="1:20">
      <c r="L11" s="22" t="s">
        <v>29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</row>
    <row r="12" spans="1:20">
      <c r="L12" s="22" t="s">
        <v>30</v>
      </c>
      <c r="M12" s="21">
        <v>-235500</v>
      </c>
      <c r="N12" s="21">
        <v>-261137</v>
      </c>
      <c r="O12" s="21">
        <v>-199667</v>
      </c>
      <c r="P12" s="21">
        <v>-35832</v>
      </c>
      <c r="Q12" s="21">
        <v>-76437</v>
      </c>
      <c r="R12" s="21">
        <v>95.5</v>
      </c>
      <c r="S12" s="21">
        <v>36.97</v>
      </c>
      <c r="T12" s="21">
        <v>0</v>
      </c>
    </row>
    <row r="13" spans="1:20">
      <c r="L13" s="22" t="s">
        <v>31</v>
      </c>
      <c r="M13" s="21">
        <v>-107381</v>
      </c>
      <c r="N13" s="21">
        <v>-123710</v>
      </c>
      <c r="O13" s="21">
        <v>-91202</v>
      </c>
      <c r="P13" s="21">
        <v>-16179</v>
      </c>
      <c r="Q13" s="21">
        <v>-39300</v>
      </c>
      <c r="R13" s="21">
        <v>98.6</v>
      </c>
      <c r="S13" s="21">
        <v>32.79</v>
      </c>
      <c r="T13" s="21">
        <v>0</v>
      </c>
    </row>
    <row r="14" spans="1:20">
      <c r="L14" s="22" t="s">
        <v>32</v>
      </c>
      <c r="M14" s="21">
        <v>-72057</v>
      </c>
      <c r="N14" s="21">
        <v>-77426</v>
      </c>
      <c r="O14" s="21">
        <v>-60947</v>
      </c>
      <c r="P14" s="21">
        <v>-11109</v>
      </c>
      <c r="Q14" s="21">
        <v>-21940</v>
      </c>
      <c r="R14" s="21">
        <v>91.5</v>
      </c>
      <c r="S14" s="21">
        <v>39.409999999999997</v>
      </c>
      <c r="T14" s="21">
        <v>0</v>
      </c>
    </row>
    <row r="15" spans="1:20">
      <c r="L15" s="22" t="s">
        <v>33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</row>
    <row r="16" spans="1:20">
      <c r="L16" s="8" t="s">
        <v>34</v>
      </c>
      <c r="Q16" s="20">
        <f>SUM(Q6:Q15)</f>
        <v>-159584</v>
      </c>
    </row>
    <row r="27" spans="1:9">
      <c r="A27" s="3" t="s">
        <v>0</v>
      </c>
      <c r="B27" s="3"/>
      <c r="C27" s="3" t="s">
        <v>1</v>
      </c>
      <c r="D27" s="3"/>
      <c r="E27" s="1" t="s">
        <v>2</v>
      </c>
      <c r="F27" s="1"/>
      <c r="G27" s="1"/>
      <c r="H27" s="1"/>
      <c r="I27" s="1"/>
    </row>
    <row r="28" spans="1:9">
      <c r="A28" s="4">
        <f>-Q16</f>
        <v>159584</v>
      </c>
      <c r="B28" s="4" t="s">
        <v>3</v>
      </c>
      <c r="C28" s="9">
        <v>48249568</v>
      </c>
      <c r="D28" s="1" t="s">
        <v>4</v>
      </c>
      <c r="E28" s="12">
        <f>C29/A28</f>
        <v>2.5351561367975859</v>
      </c>
      <c r="F28" s="1"/>
      <c r="G28" s="1"/>
      <c r="H28" s="1"/>
      <c r="I28" s="1"/>
    </row>
    <row r="29" spans="1:9">
      <c r="A29" s="1"/>
      <c r="B29" s="1"/>
      <c r="C29" s="10">
        <f>(C28*0.00002295675)*365.25</f>
        <v>404570.35693470598</v>
      </c>
      <c r="D29" s="1" t="s">
        <v>5</v>
      </c>
      <c r="E29" s="1"/>
      <c r="F29" s="1"/>
      <c r="G29" s="1"/>
      <c r="H29" s="1"/>
      <c r="I29" s="1"/>
    </row>
    <row r="30" spans="1:9">
      <c r="A30" s="1"/>
      <c r="B30" s="1"/>
      <c r="C30" s="10"/>
      <c r="D30" s="1"/>
      <c r="E30" s="1"/>
      <c r="F30" s="1"/>
      <c r="G30" s="1"/>
      <c r="H30" s="1"/>
      <c r="I30" s="1"/>
    </row>
    <row r="31" spans="1:9">
      <c r="A31" s="66" t="s">
        <v>106</v>
      </c>
      <c r="B31" s="66"/>
      <c r="C31" s="66"/>
      <c r="D31" s="66"/>
      <c r="E31" s="66"/>
      <c r="F31" s="1"/>
      <c r="G31" s="5"/>
      <c r="H31" s="3"/>
      <c r="I31" s="3"/>
    </row>
    <row r="32" spans="1:9" s="16" customFormat="1" ht="25.5">
      <c r="A32" s="15" t="s">
        <v>6</v>
      </c>
      <c r="B32" s="15" t="s">
        <v>7</v>
      </c>
      <c r="C32" s="15" t="s">
        <v>8</v>
      </c>
      <c r="D32" s="15" t="s">
        <v>5</v>
      </c>
      <c r="E32" s="15" t="s">
        <v>90</v>
      </c>
      <c r="F32" s="15"/>
      <c r="G32" s="15"/>
      <c r="H32" s="15"/>
      <c r="I32" s="15"/>
    </row>
    <row r="33" spans="1:9">
      <c r="A33" s="20" t="s">
        <v>35</v>
      </c>
      <c r="B33" s="20">
        <v>-55829.75</v>
      </c>
      <c r="C33" s="12">
        <f>-B33/86400</f>
        <v>0.64617766203703708</v>
      </c>
      <c r="D33" s="10">
        <f>-(B33*0.00002295675)*365.25</f>
        <v>468.12982626239062</v>
      </c>
      <c r="E33" s="17">
        <f t="shared" ref="E33:E52" si="0">$A$28/C33</f>
        <v>246966.13543854305</v>
      </c>
      <c r="F33" s="6"/>
      <c r="G33" s="7"/>
      <c r="H33" s="7"/>
      <c r="I33" s="7"/>
    </row>
    <row r="34" spans="1:9">
      <c r="A34" s="20" t="s">
        <v>36</v>
      </c>
      <c r="B34" s="20">
        <v>-2611.4409999999998</v>
      </c>
      <c r="C34" s="12">
        <f t="shared" ref="C34:C86" si="1">-B34/86400</f>
        <v>3.0225011574074073E-2</v>
      </c>
      <c r="D34" s="10">
        <f t="shared" ref="D34:D86" si="2">-(B34*0.00002295675)*365.25</f>
        <v>21.896809884057934</v>
      </c>
      <c r="E34" s="17">
        <f t="shared" si="0"/>
        <v>5279865.6374009605</v>
      </c>
      <c r="F34" s="6"/>
      <c r="G34" s="7"/>
      <c r="H34" s="7"/>
      <c r="I34" s="7"/>
    </row>
    <row r="35" spans="1:9">
      <c r="A35" s="20" t="s">
        <v>37</v>
      </c>
      <c r="B35" s="20">
        <v>-6652.634</v>
      </c>
      <c r="C35" s="12">
        <f t="shared" si="1"/>
        <v>7.6998078703703704E-2</v>
      </c>
      <c r="D35" s="10">
        <f t="shared" si="2"/>
        <v>55.782023000412373</v>
      </c>
      <c r="E35" s="17">
        <f t="shared" si="0"/>
        <v>2072571.1951085841</v>
      </c>
      <c r="F35" s="6"/>
      <c r="G35" s="7"/>
      <c r="H35" s="7"/>
      <c r="I35" s="7"/>
    </row>
    <row r="36" spans="1:9">
      <c r="A36" s="20" t="s">
        <v>38</v>
      </c>
      <c r="B36" s="20">
        <v>-6397.3819999999996</v>
      </c>
      <c r="C36" s="12">
        <f t="shared" si="1"/>
        <v>7.404377314814814E-2</v>
      </c>
      <c r="D36" s="10">
        <f t="shared" si="2"/>
        <v>53.641746993209622</v>
      </c>
      <c r="E36" s="17">
        <f t="shared" si="0"/>
        <v>2155265.6383501878</v>
      </c>
      <c r="F36" s="6"/>
      <c r="G36" s="7"/>
      <c r="H36" s="7"/>
      <c r="I36" s="7"/>
    </row>
    <row r="37" spans="1:9">
      <c r="A37" s="20" t="s">
        <v>39</v>
      </c>
      <c r="B37" s="20">
        <v>-1206.5319999999999</v>
      </c>
      <c r="C37" s="12">
        <f t="shared" si="1"/>
        <v>1.3964490740740739E-2</v>
      </c>
      <c r="D37" s="10">
        <f t="shared" si="2"/>
        <v>10.11671403758775</v>
      </c>
      <c r="E37" s="17">
        <f t="shared" si="0"/>
        <v>11427842.44429489</v>
      </c>
      <c r="F37" s="6"/>
      <c r="G37" s="7"/>
      <c r="H37" s="7"/>
      <c r="I37" s="7"/>
    </row>
    <row r="38" spans="1:9">
      <c r="A38" s="20" t="s">
        <v>40</v>
      </c>
      <c r="B38" s="20">
        <v>-26533.91</v>
      </c>
      <c r="C38" s="12">
        <f t="shared" si="1"/>
        <v>0.30710543981481481</v>
      </c>
      <c r="D38" s="10">
        <f t="shared" si="2"/>
        <v>222.48558659786065</v>
      </c>
      <c r="E38" s="17">
        <f t="shared" si="0"/>
        <v>519639.11839604494</v>
      </c>
      <c r="F38" s="1"/>
      <c r="G38" s="1"/>
      <c r="H38" s="1"/>
      <c r="I38" s="1"/>
    </row>
    <row r="39" spans="1:9">
      <c r="A39" s="20" t="s">
        <v>41</v>
      </c>
      <c r="B39" s="20">
        <v>-119.054</v>
      </c>
      <c r="C39" s="19">
        <f t="shared" si="1"/>
        <v>1.3779398148148149E-3</v>
      </c>
      <c r="D39" s="10">
        <f t="shared" si="2"/>
        <v>0.99826218702112501</v>
      </c>
      <c r="E39" s="17">
        <f t="shared" si="0"/>
        <v>115813476.23767366</v>
      </c>
      <c r="F39" s="1"/>
      <c r="G39" s="1"/>
      <c r="H39" s="1"/>
      <c r="I39" s="1"/>
    </row>
    <row r="40" spans="1:9">
      <c r="A40" s="20" t="s">
        <v>42</v>
      </c>
      <c r="B40" s="20">
        <v>-40937.050000000003</v>
      </c>
      <c r="C40" s="12">
        <f t="shared" si="1"/>
        <v>0.4738084490740741</v>
      </c>
      <c r="D40" s="10">
        <f t="shared" si="2"/>
        <v>343.25523765008438</v>
      </c>
      <c r="E40" s="17">
        <f t="shared" si="0"/>
        <v>336811.21624543046</v>
      </c>
      <c r="F40" s="1"/>
      <c r="G40" s="1"/>
      <c r="H40" s="1"/>
      <c r="I40" s="1"/>
    </row>
    <row r="41" spans="1:9">
      <c r="A41" s="20" t="s">
        <v>43</v>
      </c>
      <c r="B41" s="20">
        <v>-97856.97</v>
      </c>
      <c r="C41" s="12">
        <f t="shared" si="1"/>
        <v>1.1326038194444445</v>
      </c>
      <c r="D41" s="10">
        <f t="shared" si="2"/>
        <v>820.52608805634941</v>
      </c>
      <c r="E41" s="17">
        <f t="shared" si="0"/>
        <v>140900.1075753725</v>
      </c>
      <c r="F41" s="1"/>
      <c r="G41" s="1"/>
      <c r="H41" s="1"/>
      <c r="I41" s="1"/>
    </row>
    <row r="42" spans="1:9">
      <c r="A42" s="20" t="s">
        <v>44</v>
      </c>
      <c r="B42" s="20">
        <v>-12047.31</v>
      </c>
      <c r="C42" s="12">
        <f t="shared" si="1"/>
        <v>0.13943645833333332</v>
      </c>
      <c r="D42" s="10">
        <f t="shared" si="2"/>
        <v>101.01612737347313</v>
      </c>
      <c r="E42" s="17">
        <f t="shared" si="0"/>
        <v>1144492.6377755699</v>
      </c>
      <c r="F42" s="1"/>
      <c r="G42" s="1"/>
      <c r="H42" s="1"/>
      <c r="I42" s="1"/>
    </row>
    <row r="43" spans="1:9">
      <c r="A43" s="20" t="s">
        <v>45</v>
      </c>
      <c r="B43" s="20">
        <v>-17753.759999999998</v>
      </c>
      <c r="C43" s="12">
        <f t="shared" si="1"/>
        <v>0.20548333333333332</v>
      </c>
      <c r="D43" s="10">
        <f t="shared" si="2"/>
        <v>148.86444206367</v>
      </c>
      <c r="E43" s="17">
        <f t="shared" si="0"/>
        <v>776627.46370346344</v>
      </c>
      <c r="F43" s="1"/>
      <c r="G43" s="1"/>
      <c r="H43" s="1"/>
      <c r="I43" s="1"/>
    </row>
    <row r="44" spans="1:9">
      <c r="A44" s="20" t="s">
        <v>46</v>
      </c>
      <c r="B44" s="20">
        <v>-3295310</v>
      </c>
      <c r="C44" s="12">
        <f t="shared" si="1"/>
        <v>38.140162037037037</v>
      </c>
      <c r="D44" s="10">
        <f t="shared" si="2"/>
        <v>27631.019264473125</v>
      </c>
      <c r="E44" s="17">
        <f t="shared" si="0"/>
        <v>4184.14583149992</v>
      </c>
      <c r="F44" s="1"/>
      <c r="G44" s="1"/>
      <c r="H44" s="1"/>
      <c r="I44" s="1"/>
    </row>
    <row r="45" spans="1:9">
      <c r="A45" s="20" t="s">
        <v>47</v>
      </c>
      <c r="B45" s="20">
        <v>-10998.47</v>
      </c>
      <c r="C45" s="12">
        <f t="shared" si="1"/>
        <v>0.12729710648148149</v>
      </c>
      <c r="D45" s="10">
        <f t="shared" si="2"/>
        <v>92.221653334505618</v>
      </c>
      <c r="E45" s="17">
        <f t="shared" si="0"/>
        <v>1253634.1509319022</v>
      </c>
    </row>
    <row r="46" spans="1:9">
      <c r="A46" s="20" t="s">
        <v>48</v>
      </c>
      <c r="B46" s="20">
        <v>-4884.6959999999999</v>
      </c>
      <c r="C46" s="12">
        <f t="shared" si="1"/>
        <v>5.6535833333333334E-2</v>
      </c>
      <c r="D46" s="10">
        <f t="shared" si="2"/>
        <v>40.957946073994499</v>
      </c>
      <c r="E46" s="17">
        <f t="shared" si="0"/>
        <v>2822705.3638547822</v>
      </c>
    </row>
    <row r="47" spans="1:9">
      <c r="A47" s="20" t="s">
        <v>49</v>
      </c>
      <c r="B47" s="20">
        <v>-74916.429999999993</v>
      </c>
      <c r="C47" s="12">
        <f t="shared" si="1"/>
        <v>0.86708831018518506</v>
      </c>
      <c r="D47" s="10">
        <f t="shared" si="2"/>
        <v>628.1707397955131</v>
      </c>
      <c r="E47" s="17">
        <f t="shared" si="0"/>
        <v>184045.84414927408</v>
      </c>
    </row>
    <row r="48" spans="1:9">
      <c r="A48" s="20" t="s">
        <v>50</v>
      </c>
      <c r="B48" s="20">
        <v>-489419.8</v>
      </c>
      <c r="C48" s="12">
        <f t="shared" si="1"/>
        <v>5.6645810185185184</v>
      </c>
      <c r="D48" s="10">
        <f t="shared" si="2"/>
        <v>4103.7619896806627</v>
      </c>
      <c r="E48" s="17">
        <f t="shared" si="0"/>
        <v>28172.251306547059</v>
      </c>
    </row>
    <row r="49" spans="1:5">
      <c r="A49" s="20" t="s">
        <v>51</v>
      </c>
      <c r="B49" s="20">
        <v>-5848.5619999999999</v>
      </c>
      <c r="C49" s="12">
        <f t="shared" si="1"/>
        <v>6.7691689814814812E-2</v>
      </c>
      <c r="D49" s="10">
        <f t="shared" si="2"/>
        <v>49.039917122050873</v>
      </c>
      <c r="E49" s="17">
        <f t="shared" si="0"/>
        <v>2357512.4278412368</v>
      </c>
    </row>
    <row r="50" spans="1:5">
      <c r="A50" s="20" t="s">
        <v>52</v>
      </c>
      <c r="B50" s="20">
        <v>-51024.29</v>
      </c>
      <c r="C50" s="12">
        <f t="shared" si="1"/>
        <v>0.59055891203703703</v>
      </c>
      <c r="D50" s="10">
        <f t="shared" si="2"/>
        <v>427.83627031935191</v>
      </c>
      <c r="E50" s="17">
        <f t="shared" si="0"/>
        <v>270225.36913301487</v>
      </c>
    </row>
    <row r="51" spans="1:5">
      <c r="A51" s="20" t="s">
        <v>53</v>
      </c>
      <c r="B51" s="20">
        <v>-924658.1</v>
      </c>
      <c r="C51" s="12">
        <f t="shared" si="1"/>
        <v>10.702061342592593</v>
      </c>
      <c r="D51" s="10">
        <f t="shared" si="2"/>
        <v>7753.2146517781694</v>
      </c>
      <c r="E51" s="17">
        <f t="shared" si="0"/>
        <v>14911.519836358973</v>
      </c>
    </row>
    <row r="52" spans="1:5">
      <c r="A52" s="20" t="s">
        <v>54</v>
      </c>
      <c r="B52" s="20">
        <v>-74694.55</v>
      </c>
      <c r="C52" s="12">
        <f t="shared" si="1"/>
        <v>0.86452025462962967</v>
      </c>
      <c r="D52" s="10">
        <f t="shared" si="2"/>
        <v>626.31028643774061</v>
      </c>
      <c r="E52" s="17">
        <f t="shared" si="0"/>
        <v>184592.55193317315</v>
      </c>
    </row>
    <row r="53" spans="1:5">
      <c r="A53" s="20" t="s">
        <v>55</v>
      </c>
      <c r="B53" s="20">
        <v>-1278311</v>
      </c>
      <c r="C53" s="13">
        <f t="shared" si="1"/>
        <v>14.795266203703704</v>
      </c>
      <c r="D53" s="14">
        <f t="shared" si="2"/>
        <v>10718.577574488561</v>
      </c>
      <c r="E53" s="14">
        <f>$A$28/C53</f>
        <v>10786.152665509409</v>
      </c>
    </row>
    <row r="54" spans="1:5">
      <c r="A54" s="20" t="s">
        <v>56</v>
      </c>
      <c r="B54" s="20">
        <v>-816115.5</v>
      </c>
      <c r="C54" s="12">
        <f t="shared" si="1"/>
        <v>9.4457812499999996</v>
      </c>
      <c r="D54" s="10">
        <f t="shared" si="2"/>
        <v>6843.0900590642805</v>
      </c>
      <c r="E54" s="18">
        <f t="shared" ref="E54:E86" si="3">$A$28/C54</f>
        <v>16894.738060972988</v>
      </c>
    </row>
    <row r="55" spans="1:5">
      <c r="A55" s="20" t="s">
        <v>57</v>
      </c>
      <c r="B55" s="20">
        <v>-3250992</v>
      </c>
      <c r="C55" s="12">
        <f t="shared" si="1"/>
        <v>37.627222222222223</v>
      </c>
      <c r="D55" s="10">
        <f t="shared" si="2"/>
        <v>27259.414920188996</v>
      </c>
      <c r="E55" s="18">
        <f t="shared" si="3"/>
        <v>4241.184721463479</v>
      </c>
    </row>
    <row r="56" spans="1:5">
      <c r="A56" s="20" t="s">
        <v>58</v>
      </c>
      <c r="B56" s="20">
        <v>-132.73519999999999</v>
      </c>
      <c r="C56" s="19">
        <f t="shared" si="1"/>
        <v>1.536287037037037E-3</v>
      </c>
      <c r="D56" s="10">
        <f t="shared" si="2"/>
        <v>1.1129784051496499</v>
      </c>
      <c r="E56" s="18">
        <f t="shared" si="3"/>
        <v>103876421.62742062</v>
      </c>
    </row>
    <row r="57" spans="1:5">
      <c r="A57" s="20" t="s">
        <v>59</v>
      </c>
      <c r="B57" s="20">
        <v>-2761.4009999999998</v>
      </c>
      <c r="C57" s="12">
        <f t="shared" si="1"/>
        <v>3.1960659722222222E-2</v>
      </c>
      <c r="D57" s="10">
        <f t="shared" si="2"/>
        <v>23.154217426565438</v>
      </c>
      <c r="E57" s="18">
        <f t="shared" si="3"/>
        <v>4993138.4829657124</v>
      </c>
    </row>
    <row r="58" spans="1:5">
      <c r="A58" s="20" t="s">
        <v>60</v>
      </c>
      <c r="B58" s="20">
        <v>-1331570</v>
      </c>
      <c r="C58" s="12">
        <f t="shared" si="1"/>
        <v>15.411689814814816</v>
      </c>
      <c r="D58" s="10">
        <f t="shared" si="2"/>
        <v>11165.151782986875</v>
      </c>
      <c r="E58" s="18">
        <f t="shared" si="3"/>
        <v>10354.737340132324</v>
      </c>
    </row>
    <row r="59" spans="1:5">
      <c r="A59" s="20" t="s">
        <v>61</v>
      </c>
      <c r="B59" s="20">
        <v>-10834.8</v>
      </c>
      <c r="C59" s="12">
        <f t="shared" si="1"/>
        <v>0.12540277777777778</v>
      </c>
      <c r="D59" s="10">
        <f t="shared" si="2"/>
        <v>90.849288087225005</v>
      </c>
      <c r="E59" s="18">
        <f t="shared" si="3"/>
        <v>1272571.4918595636</v>
      </c>
    </row>
    <row r="60" spans="1:5">
      <c r="A60" s="20" t="s">
        <v>62</v>
      </c>
      <c r="B60" s="20">
        <v>-4507333</v>
      </c>
      <c r="C60" s="12">
        <f t="shared" si="1"/>
        <v>52.168206018518518</v>
      </c>
      <c r="D60" s="10">
        <f t="shared" si="2"/>
        <v>37793.775078640683</v>
      </c>
      <c r="E60" s="18">
        <f t="shared" si="3"/>
        <v>3059.0279440192239</v>
      </c>
    </row>
    <row r="61" spans="1:5">
      <c r="A61" s="20" t="s">
        <v>63</v>
      </c>
      <c r="B61" s="20">
        <v>-322643.5</v>
      </c>
      <c r="C61" s="12">
        <f t="shared" si="1"/>
        <v>3.7342997685185186</v>
      </c>
      <c r="D61" s="10">
        <f t="shared" si="2"/>
        <v>2705.3505630902814</v>
      </c>
      <c r="E61" s="18">
        <f t="shared" si="3"/>
        <v>42734.651713113701</v>
      </c>
    </row>
    <row r="62" spans="1:5">
      <c r="A62" s="20" t="s">
        <v>64</v>
      </c>
      <c r="B62" s="20">
        <v>-524124.5</v>
      </c>
      <c r="C62" s="12">
        <f t="shared" si="1"/>
        <v>6.0662557870370373</v>
      </c>
      <c r="D62" s="10">
        <f t="shared" si="2"/>
        <v>4394.7592658907188</v>
      </c>
      <c r="E62" s="18">
        <f t="shared" si="3"/>
        <v>26306.836639004661</v>
      </c>
    </row>
    <row r="63" spans="1:5">
      <c r="A63" s="20" t="s">
        <v>65</v>
      </c>
      <c r="B63" s="20">
        <v>-119867</v>
      </c>
      <c r="C63" s="12">
        <f t="shared" si="1"/>
        <v>1.387349537037037</v>
      </c>
      <c r="D63" s="10">
        <f t="shared" si="2"/>
        <v>1005.0791537593125</v>
      </c>
      <c r="E63" s="18">
        <f t="shared" si="3"/>
        <v>115027.96933267705</v>
      </c>
    </row>
    <row r="64" spans="1:5">
      <c r="A64" s="20" t="s">
        <v>66</v>
      </c>
      <c r="B64" s="20">
        <v>-1423558</v>
      </c>
      <c r="C64" s="12">
        <f t="shared" si="1"/>
        <v>16.476365740740739</v>
      </c>
      <c r="D64" s="10">
        <f t="shared" si="2"/>
        <v>11936.466833801625</v>
      </c>
      <c r="E64" s="18">
        <f t="shared" si="3"/>
        <v>9685.6310736900086</v>
      </c>
    </row>
    <row r="65" spans="1:5">
      <c r="A65" s="20" t="s">
        <v>67</v>
      </c>
      <c r="B65" s="20">
        <v>-2615554</v>
      </c>
      <c r="C65" s="12">
        <f t="shared" si="1"/>
        <v>30.27261574074074</v>
      </c>
      <c r="D65" s="10">
        <f t="shared" si="2"/>
        <v>21931.297195489875</v>
      </c>
      <c r="E65" s="18">
        <f t="shared" si="3"/>
        <v>5271.5629652456037</v>
      </c>
    </row>
    <row r="66" spans="1:5">
      <c r="A66" s="20" t="s">
        <v>68</v>
      </c>
      <c r="B66" s="20">
        <v>-27.694420000000001</v>
      </c>
      <c r="C66" s="19">
        <f t="shared" si="1"/>
        <v>3.2053726851851853E-4</v>
      </c>
      <c r="D66" s="10">
        <f t="shared" si="2"/>
        <v>0.23221640833135879</v>
      </c>
      <c r="E66" s="18">
        <f t="shared" si="3"/>
        <v>497864104.03250903</v>
      </c>
    </row>
    <row r="67" spans="1:5">
      <c r="A67" s="20" t="s">
        <v>69</v>
      </c>
      <c r="B67" s="20">
        <v>-104.3168</v>
      </c>
      <c r="C67" s="19">
        <f t="shared" si="1"/>
        <v>1.2073703703703704E-3</v>
      </c>
      <c r="D67" s="10">
        <f t="shared" si="2"/>
        <v>0.87469145859059994</v>
      </c>
      <c r="E67" s="18">
        <f t="shared" si="3"/>
        <v>132174851.98932482</v>
      </c>
    </row>
    <row r="68" spans="1:5">
      <c r="A68" s="20" t="s">
        <v>70</v>
      </c>
      <c r="B68" s="20">
        <v>-2216184</v>
      </c>
      <c r="C68" s="12">
        <f t="shared" si="1"/>
        <v>25.650277777777777</v>
      </c>
      <c r="D68" s="10">
        <f t="shared" si="2"/>
        <v>18582.598540840499</v>
      </c>
      <c r="E68" s="18">
        <f t="shared" si="3"/>
        <v>6221.5310642076656</v>
      </c>
    </row>
    <row r="69" spans="1:5">
      <c r="A69" s="20" t="s">
        <v>71</v>
      </c>
      <c r="B69" s="20">
        <v>-3244526</v>
      </c>
      <c r="C69" s="12">
        <f t="shared" si="1"/>
        <v>37.552384259259256</v>
      </c>
      <c r="D69" s="10">
        <f t="shared" si="2"/>
        <v>27205.197814495124</v>
      </c>
      <c r="E69" s="18">
        <f t="shared" si="3"/>
        <v>4249.6369577559253</v>
      </c>
    </row>
    <row r="70" spans="1:5">
      <c r="A70" s="20" t="s">
        <v>72</v>
      </c>
      <c r="B70" s="20">
        <v>-5146.2309999999998</v>
      </c>
      <c r="C70" s="12">
        <f t="shared" si="1"/>
        <v>5.9562858796296296E-2</v>
      </c>
      <c r="D70" s="10">
        <f t="shared" si="2"/>
        <v>43.150904740503563</v>
      </c>
      <c r="E70" s="18">
        <f t="shared" si="3"/>
        <v>2679253.5352571621</v>
      </c>
    </row>
    <row r="71" spans="1:5">
      <c r="A71" s="20" t="s">
        <v>73</v>
      </c>
      <c r="B71" s="20">
        <v>-1568.6510000000001</v>
      </c>
      <c r="C71" s="12">
        <f t="shared" si="1"/>
        <v>1.8155682870370372E-2</v>
      </c>
      <c r="D71" s="10">
        <f t="shared" si="2"/>
        <v>13.153064810362313</v>
      </c>
      <c r="E71" s="18">
        <f t="shared" si="3"/>
        <v>8789754.7638066076</v>
      </c>
    </row>
    <row r="72" spans="1:5">
      <c r="A72" s="20" t="s">
        <v>74</v>
      </c>
      <c r="B72" s="20">
        <v>-10627.35</v>
      </c>
      <c r="C72" s="12">
        <f t="shared" si="1"/>
        <v>0.12300173611111112</v>
      </c>
      <c r="D72" s="10">
        <f t="shared" si="2"/>
        <v>89.109829600340632</v>
      </c>
      <c r="E72" s="18">
        <f t="shared" si="3"/>
        <v>1297412.5816878148</v>
      </c>
    </row>
    <row r="73" spans="1:5">
      <c r="A73" s="20" t="s">
        <v>75</v>
      </c>
      <c r="B73" s="20">
        <v>-75.414050000000003</v>
      </c>
      <c r="C73" s="19">
        <f t="shared" si="1"/>
        <v>8.72847800925926E-4</v>
      </c>
      <c r="D73" s="10">
        <f t="shared" si="2"/>
        <v>0.63234326007627184</v>
      </c>
      <c r="E73" s="18">
        <f t="shared" si="3"/>
        <v>182831416.69224766</v>
      </c>
    </row>
    <row r="74" spans="1:5">
      <c r="A74" s="20" t="s">
        <v>76</v>
      </c>
      <c r="B74" s="20">
        <v>-1850.069</v>
      </c>
      <c r="C74" s="12">
        <f t="shared" si="1"/>
        <v>2.1412835648148148E-2</v>
      </c>
      <c r="D74" s="10">
        <f t="shared" si="2"/>
        <v>15.512741496127687</v>
      </c>
      <c r="E74" s="18">
        <f t="shared" si="3"/>
        <v>7452726.1415655306</v>
      </c>
    </row>
    <row r="75" spans="1:5">
      <c r="A75" s="20" t="s">
        <v>77</v>
      </c>
      <c r="B75" s="20">
        <v>-14266.42</v>
      </c>
      <c r="C75" s="12">
        <f t="shared" si="1"/>
        <v>0.16512060185185184</v>
      </c>
      <c r="D75" s="10">
        <f t="shared" si="2"/>
        <v>119.62326028660875</v>
      </c>
      <c r="E75" s="18">
        <f t="shared" si="3"/>
        <v>966469.34549802972</v>
      </c>
    </row>
    <row r="76" spans="1:5">
      <c r="A76" s="20" t="s">
        <v>78</v>
      </c>
      <c r="B76" s="20">
        <v>-3159.4209999999998</v>
      </c>
      <c r="C76" s="12">
        <f t="shared" si="1"/>
        <v>3.656737268518518E-2</v>
      </c>
      <c r="D76" s="10">
        <f t="shared" si="2"/>
        <v>26.491596394749187</v>
      </c>
      <c r="E76" s="18">
        <f t="shared" si="3"/>
        <v>4364108.9933883464</v>
      </c>
    </row>
    <row r="77" spans="1:5">
      <c r="A77" s="20" t="s">
        <v>79</v>
      </c>
      <c r="B77" s="20">
        <v>-1266688</v>
      </c>
      <c r="C77" s="12">
        <f t="shared" si="1"/>
        <v>14.66074074074074</v>
      </c>
      <c r="D77" s="10">
        <f t="shared" si="2"/>
        <v>10621.119266496</v>
      </c>
      <c r="E77" s="18">
        <f t="shared" si="3"/>
        <v>10885.125303152789</v>
      </c>
    </row>
    <row r="78" spans="1:5">
      <c r="A78" s="20" t="s">
        <v>80</v>
      </c>
      <c r="B78" s="20">
        <v>-38170.559999999998</v>
      </c>
      <c r="C78" s="12">
        <f t="shared" si="1"/>
        <v>0.44178888888888884</v>
      </c>
      <c r="D78" s="10">
        <f t="shared" si="2"/>
        <v>320.05834919801998</v>
      </c>
      <c r="E78" s="18">
        <f t="shared" si="3"/>
        <v>361222.30326199043</v>
      </c>
    </row>
    <row r="79" spans="1:5">
      <c r="A79" s="20" t="s">
        <v>81</v>
      </c>
      <c r="B79" s="20">
        <v>-65536.81</v>
      </c>
      <c r="C79" s="12">
        <f t="shared" si="1"/>
        <v>0.75852789351851846</v>
      </c>
      <c r="D79" s="10">
        <f t="shared" si="2"/>
        <v>549.52306752387938</v>
      </c>
      <c r="E79" s="18">
        <f t="shared" si="3"/>
        <v>210386.46220345484</v>
      </c>
    </row>
    <row r="80" spans="1:5">
      <c r="A80" s="20" t="s">
        <v>82</v>
      </c>
      <c r="B80" s="20">
        <v>-510666.6</v>
      </c>
      <c r="C80" s="12">
        <f t="shared" si="1"/>
        <v>5.9104930555555555</v>
      </c>
      <c r="D80" s="10">
        <f t="shared" si="2"/>
        <v>4281.9154077531375</v>
      </c>
      <c r="E80" s="18">
        <f t="shared" si="3"/>
        <v>27000.116318553046</v>
      </c>
    </row>
    <row r="81" spans="1:5">
      <c r="A81" s="20" t="s">
        <v>83</v>
      </c>
      <c r="B81" s="20">
        <v>-382245.2</v>
      </c>
      <c r="C81" s="12">
        <f t="shared" si="1"/>
        <v>4.424134259259259</v>
      </c>
      <c r="D81" s="10">
        <f t="shared" si="2"/>
        <v>3205.108012585275</v>
      </c>
      <c r="E81" s="18">
        <f t="shared" si="3"/>
        <v>36071.238043015321</v>
      </c>
    </row>
    <row r="82" spans="1:5">
      <c r="A82" s="20" t="s">
        <v>84</v>
      </c>
      <c r="B82" s="20">
        <v>-3079.92</v>
      </c>
      <c r="C82" s="12">
        <f t="shared" si="1"/>
        <v>3.5647222222222226E-2</v>
      </c>
      <c r="D82" s="10">
        <f t="shared" si="2"/>
        <v>25.824984251265001</v>
      </c>
      <c r="E82" s="18">
        <f t="shared" si="3"/>
        <v>4476758.3573599309</v>
      </c>
    </row>
    <row r="83" spans="1:5">
      <c r="A83" s="20" t="s">
        <v>85</v>
      </c>
      <c r="B83" s="20">
        <v>-4245.3649999999998</v>
      </c>
      <c r="C83" s="12">
        <f t="shared" si="1"/>
        <v>4.913616898148148E-2</v>
      </c>
      <c r="D83" s="10">
        <f t="shared" si="2"/>
        <v>35.597185727509682</v>
      </c>
      <c r="E83" s="18">
        <f t="shared" si="3"/>
        <v>3247790.8495500386</v>
      </c>
    </row>
    <row r="84" spans="1:5">
      <c r="A84" s="20" t="s">
        <v>86</v>
      </c>
      <c r="B84" s="20">
        <v>-4070.5259999999998</v>
      </c>
      <c r="C84" s="12">
        <f t="shared" si="1"/>
        <v>4.711256944444444E-2</v>
      </c>
      <c r="D84" s="10">
        <f t="shared" si="2"/>
        <v>34.131168940870126</v>
      </c>
      <c r="E84" s="18">
        <f t="shared" si="3"/>
        <v>3387291.3721715575</v>
      </c>
    </row>
    <row r="85" spans="1:5">
      <c r="A85" s="20" t="s">
        <v>87</v>
      </c>
      <c r="B85" s="20">
        <v>-3942348</v>
      </c>
      <c r="C85" s="12">
        <f t="shared" si="1"/>
        <v>45.629027777777779</v>
      </c>
      <c r="D85" s="10">
        <f t="shared" si="2"/>
        <v>33056.402443247251</v>
      </c>
      <c r="E85" s="18">
        <f t="shared" si="3"/>
        <v>3497.4227541556452</v>
      </c>
    </row>
    <row r="86" spans="1:5">
      <c r="A86" s="20" t="s">
        <v>88</v>
      </c>
      <c r="B86" s="11">
        <v>-13780448</v>
      </c>
      <c r="C86" s="12">
        <f t="shared" si="1"/>
        <v>159.49592592592592</v>
      </c>
      <c r="D86" s="10">
        <f t="shared" si="2"/>
        <v>115548.40793766601</v>
      </c>
      <c r="E86" s="18">
        <f t="shared" si="3"/>
        <v>1000.5522026569819</v>
      </c>
    </row>
    <row r="88" spans="1:5">
      <c r="A88" s="20" t="s">
        <v>89</v>
      </c>
      <c r="D88" s="10">
        <f>SUM(D33:D86)</f>
        <v>393241.98932162183</v>
      </c>
    </row>
    <row r="100" spans="1:7">
      <c r="A100" s="20" t="s">
        <v>6</v>
      </c>
      <c r="B100" s="20" t="s">
        <v>116</v>
      </c>
      <c r="C100" s="20" t="s">
        <v>118</v>
      </c>
      <c r="D100" s="33">
        <v>29341</v>
      </c>
      <c r="E100" s="19" t="s">
        <v>119</v>
      </c>
      <c r="F100" s="19" t="s">
        <v>117</v>
      </c>
      <c r="G100" s="34" t="s">
        <v>115</v>
      </c>
    </row>
    <row r="101" spans="1:7">
      <c r="A101" s="20" t="s">
        <v>55</v>
      </c>
      <c r="B101" s="33">
        <v>29341</v>
      </c>
      <c r="C101" s="35">
        <v>0</v>
      </c>
      <c r="D101" s="67">
        <f>((B101+C101)-$D$100)/365.25</f>
        <v>0</v>
      </c>
      <c r="E101" s="67">
        <v>0</v>
      </c>
      <c r="F101" s="67">
        <f>-E101/86400</f>
        <v>0</v>
      </c>
      <c r="G101" s="34">
        <f>F101/$C$53</f>
        <v>0</v>
      </c>
    </row>
    <row r="102" spans="1:7">
      <c r="A102" s="20" t="s">
        <v>55</v>
      </c>
      <c r="B102" s="33">
        <v>29363</v>
      </c>
      <c r="C102" s="35">
        <v>0.828125</v>
      </c>
      <c r="D102" s="67">
        <f t="shared" ref="D102:D165" si="4">((B102+C102)-$D$100)/365.25</f>
        <v>6.25E-2</v>
      </c>
      <c r="E102" s="67">
        <v>-226650</v>
      </c>
      <c r="F102" s="67">
        <f t="shared" ref="F102:F165" si="5">-E102/86400</f>
        <v>2.6232638888888888</v>
      </c>
      <c r="G102" s="34">
        <f t="shared" ref="G102:G165" si="6">F102/$C$53</f>
        <v>0.17730427102637777</v>
      </c>
    </row>
    <row r="103" spans="1:7">
      <c r="A103" s="20" t="s">
        <v>55</v>
      </c>
      <c r="B103" s="33">
        <v>29409</v>
      </c>
      <c r="C103" s="35">
        <v>0.484375</v>
      </c>
      <c r="D103" s="67">
        <f t="shared" si="4"/>
        <v>0.1875</v>
      </c>
      <c r="E103" s="67">
        <v>-354699.9</v>
      </c>
      <c r="F103" s="67">
        <f t="shared" si="5"/>
        <v>4.1053229166666672</v>
      </c>
      <c r="G103" s="34">
        <f t="shared" si="6"/>
        <v>0.27747543438177408</v>
      </c>
    </row>
    <row r="104" spans="1:7">
      <c r="A104" s="20" t="s">
        <v>55</v>
      </c>
      <c r="B104" s="33">
        <v>29455</v>
      </c>
      <c r="C104" s="35">
        <v>0.140625</v>
      </c>
      <c r="D104" s="67">
        <f t="shared" si="4"/>
        <v>0.3125</v>
      </c>
      <c r="E104" s="67">
        <v>-437885</v>
      </c>
      <c r="F104" s="67">
        <f t="shared" si="5"/>
        <v>5.068113425925926</v>
      </c>
      <c r="G104" s="34">
        <f t="shared" si="6"/>
        <v>0.34254966123267339</v>
      </c>
    </row>
    <row r="105" spans="1:7">
      <c r="A105" s="20" t="s">
        <v>55</v>
      </c>
      <c r="B105" s="33">
        <v>29500</v>
      </c>
      <c r="C105" s="35">
        <v>0.796875</v>
      </c>
      <c r="D105" s="67">
        <f t="shared" si="4"/>
        <v>0.4375</v>
      </c>
      <c r="E105" s="67">
        <v>-497566.1</v>
      </c>
      <c r="F105" s="67">
        <f t="shared" si="5"/>
        <v>5.7588668981481481</v>
      </c>
      <c r="G105" s="34">
        <f t="shared" si="6"/>
        <v>0.38923712617665024</v>
      </c>
    </row>
    <row r="106" spans="1:7">
      <c r="A106" s="20" t="s">
        <v>55</v>
      </c>
      <c r="B106" s="33">
        <v>29546</v>
      </c>
      <c r="C106" s="35">
        <v>0.453125</v>
      </c>
      <c r="D106" s="67">
        <f t="shared" si="4"/>
        <v>0.5625</v>
      </c>
      <c r="E106" s="67">
        <v>-543715.30000000005</v>
      </c>
      <c r="F106" s="67">
        <f t="shared" si="5"/>
        <v>6.2930011574074083</v>
      </c>
      <c r="G106" s="34">
        <f t="shared" si="6"/>
        <v>0.42533882599774236</v>
      </c>
    </row>
    <row r="107" spans="1:7">
      <c r="A107" s="20" t="s">
        <v>55</v>
      </c>
      <c r="B107" s="33">
        <v>29592</v>
      </c>
      <c r="C107" s="35">
        <v>0.109375</v>
      </c>
      <c r="D107" s="67">
        <f t="shared" si="4"/>
        <v>0.6875</v>
      </c>
      <c r="E107" s="67">
        <v>-581424.80000000005</v>
      </c>
      <c r="F107" s="67">
        <f t="shared" si="5"/>
        <v>6.7294537037037045</v>
      </c>
      <c r="G107" s="34">
        <f t="shared" si="6"/>
        <v>0.45483829834836753</v>
      </c>
    </row>
    <row r="108" spans="1:7">
      <c r="A108" s="20" t="s">
        <v>55</v>
      </c>
      <c r="B108" s="33">
        <v>29637</v>
      </c>
      <c r="C108" s="35">
        <v>0.765625</v>
      </c>
      <c r="D108" s="67">
        <f t="shared" si="4"/>
        <v>0.8125</v>
      </c>
      <c r="E108" s="67">
        <v>-613500.5</v>
      </c>
      <c r="F108" s="67">
        <f t="shared" si="5"/>
        <v>7.1007002314814818</v>
      </c>
      <c r="G108" s="34">
        <f t="shared" si="6"/>
        <v>0.47993054898221166</v>
      </c>
    </row>
    <row r="109" spans="1:7">
      <c r="A109" s="20" t="s">
        <v>55</v>
      </c>
      <c r="B109" s="33">
        <v>29683</v>
      </c>
      <c r="C109" s="35">
        <v>0.421875</v>
      </c>
      <c r="D109" s="67">
        <f t="shared" si="4"/>
        <v>0.9375</v>
      </c>
      <c r="E109" s="67">
        <v>-641594.80000000005</v>
      </c>
      <c r="F109" s="67">
        <f t="shared" si="5"/>
        <v>7.4258657407407416</v>
      </c>
      <c r="G109" s="34">
        <f t="shared" si="6"/>
        <v>0.50190822108235011</v>
      </c>
    </row>
    <row r="110" spans="1:7">
      <c r="A110" s="20" t="s">
        <v>55</v>
      </c>
      <c r="B110" s="33">
        <v>29729</v>
      </c>
      <c r="C110" s="35">
        <v>7.8125E-2</v>
      </c>
      <c r="D110" s="67">
        <f t="shared" si="4"/>
        <v>1.0625</v>
      </c>
      <c r="E110" s="67">
        <v>-666737.4</v>
      </c>
      <c r="F110" s="67">
        <f t="shared" si="5"/>
        <v>7.7168680555555556</v>
      </c>
      <c r="G110" s="34">
        <f t="shared" si="6"/>
        <v>0.52157683067735472</v>
      </c>
    </row>
    <row r="111" spans="1:7">
      <c r="A111" s="20" t="s">
        <v>55</v>
      </c>
      <c r="B111" s="33">
        <v>29774</v>
      </c>
      <c r="C111" s="35">
        <v>0.734375</v>
      </c>
      <c r="D111" s="67">
        <f t="shared" si="4"/>
        <v>1.1875</v>
      </c>
      <c r="E111" s="67">
        <v>-689602.2</v>
      </c>
      <c r="F111" s="67">
        <f t="shared" si="5"/>
        <v>7.981506944444444</v>
      </c>
      <c r="G111" s="34">
        <f t="shared" si="6"/>
        <v>0.53946355777271726</v>
      </c>
    </row>
    <row r="112" spans="1:7">
      <c r="A112" s="20" t="s">
        <v>55</v>
      </c>
      <c r="B112" s="33">
        <v>29820</v>
      </c>
      <c r="C112" s="35">
        <v>0.390625</v>
      </c>
      <c r="D112" s="67">
        <f t="shared" si="4"/>
        <v>1.3125</v>
      </c>
      <c r="E112" s="67">
        <v>-710648.8</v>
      </c>
      <c r="F112" s="67">
        <f t="shared" si="5"/>
        <v>8.2251018518518517</v>
      </c>
      <c r="G112" s="34">
        <f t="shared" si="6"/>
        <v>0.55592793928863948</v>
      </c>
    </row>
    <row r="113" spans="1:7">
      <c r="A113" s="20" t="s">
        <v>55</v>
      </c>
      <c r="B113" s="33">
        <v>29866</v>
      </c>
      <c r="C113" s="35">
        <v>4.6875E-2</v>
      </c>
      <c r="D113" s="67">
        <f t="shared" si="4"/>
        <v>1.4375</v>
      </c>
      <c r="E113" s="67">
        <v>-730202.3</v>
      </c>
      <c r="F113" s="67">
        <f t="shared" si="5"/>
        <v>8.4514155092592596</v>
      </c>
      <c r="G113" s="34">
        <f t="shared" si="6"/>
        <v>0.57122429518325357</v>
      </c>
    </row>
    <row r="114" spans="1:7">
      <c r="A114" s="20" t="s">
        <v>55</v>
      </c>
      <c r="B114" s="33">
        <v>29911</v>
      </c>
      <c r="C114" s="35">
        <v>0.703125</v>
      </c>
      <c r="D114" s="67">
        <f t="shared" si="4"/>
        <v>1.5625</v>
      </c>
      <c r="E114" s="67">
        <v>-748500.3</v>
      </c>
      <c r="F114" s="67">
        <f t="shared" si="5"/>
        <v>8.6631979166666664</v>
      </c>
      <c r="G114" s="34">
        <f t="shared" si="6"/>
        <v>0.58553849571817806</v>
      </c>
    </row>
    <row r="115" spans="1:7">
      <c r="A115" s="20" t="s">
        <v>55</v>
      </c>
      <c r="B115" s="33">
        <v>29957</v>
      </c>
      <c r="C115" s="35">
        <v>0.359375</v>
      </c>
      <c r="D115" s="67">
        <f t="shared" si="4"/>
        <v>1.6875</v>
      </c>
      <c r="E115" s="67">
        <v>-765720.8</v>
      </c>
      <c r="F115" s="67">
        <f t="shared" si="5"/>
        <v>8.8625092592592605</v>
      </c>
      <c r="G115" s="34">
        <f t="shared" si="6"/>
        <v>0.5990097871331781</v>
      </c>
    </row>
    <row r="116" spans="1:7">
      <c r="A116" s="20" t="s">
        <v>55</v>
      </c>
      <c r="B116" s="33">
        <v>30003</v>
      </c>
      <c r="C116" s="35">
        <v>1.5625E-2</v>
      </c>
      <c r="D116" s="67">
        <f t="shared" si="4"/>
        <v>1.8125</v>
      </c>
      <c r="E116" s="67">
        <v>-782001.5</v>
      </c>
      <c r="F116" s="67">
        <f t="shared" si="5"/>
        <v>9.0509432870370379</v>
      </c>
      <c r="G116" s="34">
        <f t="shared" si="6"/>
        <v>0.61174588969350963</v>
      </c>
    </row>
    <row r="117" spans="1:7">
      <c r="A117" s="20" t="s">
        <v>55</v>
      </c>
      <c r="B117" s="33">
        <v>30048</v>
      </c>
      <c r="C117" s="35">
        <v>0.671875</v>
      </c>
      <c r="D117" s="67">
        <f t="shared" si="4"/>
        <v>1.9375</v>
      </c>
      <c r="E117" s="67">
        <v>-797450.3</v>
      </c>
      <c r="F117" s="67">
        <f t="shared" si="5"/>
        <v>9.2297488425925938</v>
      </c>
      <c r="G117" s="34">
        <f t="shared" si="6"/>
        <v>0.62383121165350219</v>
      </c>
    </row>
    <row r="118" spans="1:7">
      <c r="A118" s="20" t="s">
        <v>55</v>
      </c>
      <c r="B118" s="33">
        <v>30094</v>
      </c>
      <c r="C118" s="35">
        <v>0.328125</v>
      </c>
      <c r="D118" s="67">
        <f t="shared" si="4"/>
        <v>2.0625</v>
      </c>
      <c r="E118" s="67">
        <v>-812153.9</v>
      </c>
      <c r="F118" s="67">
        <f t="shared" si="5"/>
        <v>9.3999293981481475</v>
      </c>
      <c r="G118" s="34">
        <f t="shared" si="6"/>
        <v>0.63533357688387249</v>
      </c>
    </row>
    <row r="119" spans="1:7">
      <c r="A119" s="20" t="s">
        <v>55</v>
      </c>
      <c r="B119" s="33">
        <v>30139</v>
      </c>
      <c r="C119" s="35">
        <v>0.984375</v>
      </c>
      <c r="D119" s="67">
        <f t="shared" si="4"/>
        <v>2.1875</v>
      </c>
      <c r="E119" s="67">
        <v>-826183.2</v>
      </c>
      <c r="F119" s="67">
        <f t="shared" si="5"/>
        <v>9.5623055555555556</v>
      </c>
      <c r="G119" s="34">
        <f t="shared" si="6"/>
        <v>0.64630844919585295</v>
      </c>
    </row>
    <row r="120" spans="1:7">
      <c r="A120" s="20" t="s">
        <v>55</v>
      </c>
      <c r="B120" s="33">
        <v>30185</v>
      </c>
      <c r="C120" s="35">
        <v>0.640625</v>
      </c>
      <c r="D120" s="67">
        <f t="shared" si="4"/>
        <v>2.3125</v>
      </c>
      <c r="E120" s="67">
        <v>-839597</v>
      </c>
      <c r="F120" s="67">
        <f t="shared" si="5"/>
        <v>9.7175578703703707</v>
      </c>
      <c r="G120" s="34">
        <f t="shared" si="6"/>
        <v>0.65680182678550059</v>
      </c>
    </row>
    <row r="121" spans="1:7">
      <c r="A121" s="20" t="s">
        <v>55</v>
      </c>
      <c r="B121" s="33">
        <v>30231</v>
      </c>
      <c r="C121" s="35">
        <v>0.296875</v>
      </c>
      <c r="D121" s="67">
        <f t="shared" si="4"/>
        <v>2.4375</v>
      </c>
      <c r="E121" s="67">
        <v>-852444.5</v>
      </c>
      <c r="F121" s="67">
        <f t="shared" si="5"/>
        <v>9.8662557870370371</v>
      </c>
      <c r="G121" s="34">
        <f t="shared" si="6"/>
        <v>0.66685219793931205</v>
      </c>
    </row>
    <row r="122" spans="1:7">
      <c r="A122" s="20" t="s">
        <v>55</v>
      </c>
      <c r="B122" s="33">
        <v>30276</v>
      </c>
      <c r="C122" s="35">
        <v>0.953125</v>
      </c>
      <c r="D122" s="67">
        <f t="shared" si="4"/>
        <v>2.5625</v>
      </c>
      <c r="E122" s="67">
        <v>-864768</v>
      </c>
      <c r="F122" s="67">
        <f t="shared" si="5"/>
        <v>10.008888888888889</v>
      </c>
      <c r="G122" s="34">
        <f t="shared" si="6"/>
        <v>0.67649265319628782</v>
      </c>
    </row>
    <row r="123" spans="1:7">
      <c r="A123" s="20" t="s">
        <v>55</v>
      </c>
      <c r="B123" s="33">
        <v>30322</v>
      </c>
      <c r="C123" s="35">
        <v>0.609375</v>
      </c>
      <c r="D123" s="67">
        <f t="shared" si="4"/>
        <v>2.6875</v>
      </c>
      <c r="E123" s="67">
        <v>-876603.7</v>
      </c>
      <c r="F123" s="67">
        <f t="shared" si="5"/>
        <v>10.145876157407407</v>
      </c>
      <c r="G123" s="34">
        <f t="shared" si="6"/>
        <v>0.68575151117372846</v>
      </c>
    </row>
    <row r="124" spans="1:7">
      <c r="A124" s="20" t="s">
        <v>55</v>
      </c>
      <c r="B124" s="33">
        <v>30368</v>
      </c>
      <c r="C124" s="35">
        <v>0.265625</v>
      </c>
      <c r="D124" s="67">
        <f t="shared" si="4"/>
        <v>2.8125</v>
      </c>
      <c r="E124" s="67">
        <v>-887983.1</v>
      </c>
      <c r="F124" s="67">
        <f t="shared" si="5"/>
        <v>10.277582175925925</v>
      </c>
      <c r="G124" s="34">
        <f t="shared" si="6"/>
        <v>0.69465341376237855</v>
      </c>
    </row>
    <row r="125" spans="1:7">
      <c r="A125" s="20" t="s">
        <v>55</v>
      </c>
      <c r="B125" s="33">
        <v>30413</v>
      </c>
      <c r="C125" s="35">
        <v>0.921875</v>
      </c>
      <c r="D125" s="67">
        <f t="shared" si="4"/>
        <v>2.9375</v>
      </c>
      <c r="E125" s="67">
        <v>-898934.3</v>
      </c>
      <c r="F125" s="67">
        <f t="shared" si="5"/>
        <v>10.404332175925926</v>
      </c>
      <c r="G125" s="34">
        <f t="shared" si="6"/>
        <v>0.70322034309334736</v>
      </c>
    </row>
    <row r="126" spans="1:7">
      <c r="A126" s="20" t="s">
        <v>55</v>
      </c>
      <c r="B126" s="33">
        <v>30459</v>
      </c>
      <c r="C126" s="35">
        <v>0.578125</v>
      </c>
      <c r="D126" s="67">
        <f t="shared" si="4"/>
        <v>3.0625</v>
      </c>
      <c r="E126" s="67">
        <v>-909481.8</v>
      </c>
      <c r="F126" s="67">
        <f t="shared" si="5"/>
        <v>10.526409722222223</v>
      </c>
      <c r="G126" s="34">
        <f t="shared" si="6"/>
        <v>0.71147146508165848</v>
      </c>
    </row>
    <row r="127" spans="1:7">
      <c r="A127" s="20" t="s">
        <v>55</v>
      </c>
      <c r="B127" s="33">
        <v>30505</v>
      </c>
      <c r="C127" s="35">
        <v>0.234375</v>
      </c>
      <c r="D127" s="67">
        <f t="shared" si="4"/>
        <v>3.1875</v>
      </c>
      <c r="E127" s="67">
        <v>-919647.7</v>
      </c>
      <c r="F127" s="67">
        <f t="shared" si="5"/>
        <v>10.644070601851851</v>
      </c>
      <c r="G127" s="34">
        <f t="shared" si="6"/>
        <v>0.71942406816494575</v>
      </c>
    </row>
    <row r="128" spans="1:7">
      <c r="A128" s="20" t="s">
        <v>55</v>
      </c>
      <c r="B128" s="33">
        <v>30550</v>
      </c>
      <c r="C128" s="35">
        <v>0.890625</v>
      </c>
      <c r="D128" s="67">
        <f t="shared" si="4"/>
        <v>3.3125</v>
      </c>
      <c r="E128" s="67">
        <v>-929451.9</v>
      </c>
      <c r="F128" s="67">
        <f t="shared" si="5"/>
        <v>10.757545138888888</v>
      </c>
      <c r="G128" s="34">
        <f t="shared" si="6"/>
        <v>0.72709371975990189</v>
      </c>
    </row>
    <row r="129" spans="1:7">
      <c r="A129" s="20" t="s">
        <v>55</v>
      </c>
      <c r="B129" s="33">
        <v>30596</v>
      </c>
      <c r="C129" s="35">
        <v>0.546875</v>
      </c>
      <c r="D129" s="67">
        <f t="shared" si="4"/>
        <v>3.4375</v>
      </c>
      <c r="E129" s="67">
        <v>-938912.4</v>
      </c>
      <c r="F129" s="67">
        <f t="shared" si="5"/>
        <v>10.867041666666667</v>
      </c>
      <c r="G129" s="34">
        <f t="shared" si="6"/>
        <v>0.73449450094695268</v>
      </c>
    </row>
    <row r="130" spans="1:7">
      <c r="A130" s="20" t="s">
        <v>55</v>
      </c>
      <c r="B130" s="33">
        <v>30642</v>
      </c>
      <c r="C130" s="35">
        <v>0.203125</v>
      </c>
      <c r="D130" s="67">
        <f t="shared" si="4"/>
        <v>3.5625</v>
      </c>
      <c r="E130" s="67">
        <v>-948045.9</v>
      </c>
      <c r="F130" s="67">
        <f t="shared" si="5"/>
        <v>10.972753472222223</v>
      </c>
      <c r="G130" s="34">
        <f t="shared" si="6"/>
        <v>0.74163947583960399</v>
      </c>
    </row>
    <row r="131" spans="1:7">
      <c r="A131" s="23" t="s">
        <v>55</v>
      </c>
      <c r="B131" s="44">
        <v>30687</v>
      </c>
      <c r="C131" s="45">
        <v>0.859375</v>
      </c>
      <c r="D131" s="68">
        <f t="shared" si="4"/>
        <v>3.6875</v>
      </c>
      <c r="E131" s="67">
        <v>-956867.3</v>
      </c>
      <c r="F131" s="68">
        <f t="shared" si="5"/>
        <v>11.074853009259259</v>
      </c>
      <c r="G131" s="46">
        <f t="shared" si="6"/>
        <v>0.74854030044331932</v>
      </c>
    </row>
    <row r="132" spans="1:7">
      <c r="A132" s="20" t="s">
        <v>55</v>
      </c>
      <c r="B132" s="33">
        <v>30733</v>
      </c>
      <c r="C132" s="35">
        <v>0.515625</v>
      </c>
      <c r="D132" s="67">
        <f t="shared" si="4"/>
        <v>3.8125</v>
      </c>
      <c r="E132" s="67">
        <v>-965390.8</v>
      </c>
      <c r="F132" s="67">
        <f t="shared" si="5"/>
        <v>11.17350462962963</v>
      </c>
      <c r="G132" s="34">
        <f t="shared" si="6"/>
        <v>0.75520808316599009</v>
      </c>
    </row>
    <row r="133" spans="1:7">
      <c r="A133" s="20" t="s">
        <v>55</v>
      </c>
      <c r="B133" s="33">
        <v>30779</v>
      </c>
      <c r="C133" s="35">
        <v>0.171875</v>
      </c>
      <c r="D133" s="67">
        <f t="shared" si="4"/>
        <v>3.9375</v>
      </c>
      <c r="E133" s="67">
        <v>-973629.3</v>
      </c>
      <c r="F133" s="67">
        <f t="shared" si="5"/>
        <v>11.268857638888889</v>
      </c>
      <c r="G133" s="34">
        <f t="shared" si="6"/>
        <v>0.76165291544858804</v>
      </c>
    </row>
    <row r="134" spans="1:7">
      <c r="A134" s="20" t="s">
        <v>55</v>
      </c>
      <c r="B134" s="33">
        <v>30824</v>
      </c>
      <c r="C134" s="35">
        <v>0.828125</v>
      </c>
      <c r="D134" s="67">
        <f t="shared" si="4"/>
        <v>4.0625</v>
      </c>
      <c r="E134" s="67">
        <v>-981594.8</v>
      </c>
      <c r="F134" s="67">
        <f t="shared" si="5"/>
        <v>11.361050925925927</v>
      </c>
      <c r="G134" s="34">
        <f t="shared" si="6"/>
        <v>0.76788418467806352</v>
      </c>
    </row>
    <row r="135" spans="1:7">
      <c r="A135" s="20" t="s">
        <v>55</v>
      </c>
      <c r="B135" s="33">
        <v>30870</v>
      </c>
      <c r="C135" s="35">
        <v>0.484375</v>
      </c>
      <c r="D135" s="67">
        <f t="shared" si="4"/>
        <v>4.1875</v>
      </c>
      <c r="E135" s="67">
        <v>-989298.8</v>
      </c>
      <c r="F135" s="67">
        <f t="shared" si="5"/>
        <v>11.450217592592594</v>
      </c>
      <c r="G135" s="34">
        <f t="shared" si="6"/>
        <v>0.77391088710024403</v>
      </c>
    </row>
    <row r="136" spans="1:7">
      <c r="A136" s="20" t="s">
        <v>55</v>
      </c>
      <c r="B136" s="33">
        <v>30916</v>
      </c>
      <c r="C136" s="35">
        <v>0.140625</v>
      </c>
      <c r="D136" s="67">
        <f t="shared" si="4"/>
        <v>4.3125</v>
      </c>
      <c r="E136" s="67">
        <v>-996751.8</v>
      </c>
      <c r="F136" s="67">
        <f t="shared" si="5"/>
        <v>11.536479166666668</v>
      </c>
      <c r="G136" s="34">
        <f t="shared" si="6"/>
        <v>0.7797412366787112</v>
      </c>
    </row>
    <row r="137" spans="1:7">
      <c r="A137" s="20" t="s">
        <v>55</v>
      </c>
      <c r="B137" s="33">
        <v>30961</v>
      </c>
      <c r="C137" s="35">
        <v>0.796875</v>
      </c>
      <c r="D137" s="67">
        <f t="shared" si="4"/>
        <v>4.4375</v>
      </c>
      <c r="E137" s="67">
        <v>-1003964</v>
      </c>
      <c r="F137" s="67">
        <f t="shared" si="5"/>
        <v>11.619953703703704</v>
      </c>
      <c r="G137" s="34">
        <f t="shared" si="6"/>
        <v>0.78538321269237299</v>
      </c>
    </row>
    <row r="138" spans="1:7">
      <c r="A138" s="20" t="s">
        <v>55</v>
      </c>
      <c r="B138" s="33">
        <v>31007</v>
      </c>
      <c r="C138" s="35">
        <v>0.453125</v>
      </c>
      <c r="D138" s="67">
        <f t="shared" si="4"/>
        <v>4.5625</v>
      </c>
      <c r="E138" s="67">
        <v>-1010944</v>
      </c>
      <c r="F138" s="67">
        <f t="shared" si="5"/>
        <v>11.700740740740741</v>
      </c>
      <c r="G138" s="34">
        <f t="shared" si="6"/>
        <v>0.79084354276854385</v>
      </c>
    </row>
    <row r="139" spans="1:7">
      <c r="A139" s="20" t="s">
        <v>55</v>
      </c>
      <c r="B139" s="33">
        <v>31053</v>
      </c>
      <c r="C139" s="35">
        <v>0.109375</v>
      </c>
      <c r="D139" s="67">
        <f t="shared" si="4"/>
        <v>4.6875</v>
      </c>
      <c r="E139" s="67">
        <v>-1017702</v>
      </c>
      <c r="F139" s="67">
        <f t="shared" si="5"/>
        <v>11.778958333333334</v>
      </c>
      <c r="G139" s="34">
        <f t="shared" si="6"/>
        <v>0.79613020618613151</v>
      </c>
    </row>
    <row r="140" spans="1:7">
      <c r="A140" s="20" t="s">
        <v>55</v>
      </c>
      <c r="B140" s="33">
        <v>31098</v>
      </c>
      <c r="C140" s="35">
        <v>0.765625</v>
      </c>
      <c r="D140" s="67">
        <f t="shared" si="4"/>
        <v>4.8125</v>
      </c>
      <c r="E140" s="67">
        <v>-1024245</v>
      </c>
      <c r="F140" s="67">
        <f t="shared" si="5"/>
        <v>11.854687500000001</v>
      </c>
      <c r="G140" s="34">
        <f t="shared" si="6"/>
        <v>0.80124867892085727</v>
      </c>
    </row>
    <row r="141" spans="1:7">
      <c r="A141" s="20" t="s">
        <v>55</v>
      </c>
      <c r="B141" s="33">
        <v>31144</v>
      </c>
      <c r="C141" s="35">
        <v>0.421875</v>
      </c>
      <c r="D141" s="67">
        <f t="shared" si="4"/>
        <v>4.9375</v>
      </c>
      <c r="E141" s="67">
        <v>-1030582</v>
      </c>
      <c r="F141" s="67">
        <f t="shared" si="5"/>
        <v>11.928032407407407</v>
      </c>
      <c r="G141" s="34">
        <f t="shared" si="6"/>
        <v>0.80620600151293387</v>
      </c>
    </row>
    <row r="142" spans="1:7">
      <c r="A142" s="20" t="s">
        <v>55</v>
      </c>
      <c r="B142" s="33">
        <v>31190</v>
      </c>
      <c r="C142" s="35">
        <v>7.8125E-2</v>
      </c>
      <c r="D142" s="67">
        <f t="shared" si="4"/>
        <v>5.0625</v>
      </c>
      <c r="E142" s="67">
        <v>-1036721</v>
      </c>
      <c r="F142" s="67">
        <f t="shared" si="5"/>
        <v>11.999085648148148</v>
      </c>
      <c r="G142" s="34">
        <f t="shared" si="6"/>
        <v>0.81100843222032815</v>
      </c>
    </row>
    <row r="143" spans="1:7">
      <c r="A143" s="20" t="s">
        <v>55</v>
      </c>
      <c r="B143" s="33">
        <v>31235</v>
      </c>
      <c r="C143" s="35">
        <v>0.734375</v>
      </c>
      <c r="D143" s="67">
        <f t="shared" si="4"/>
        <v>5.1875</v>
      </c>
      <c r="E143" s="67">
        <v>-1042668</v>
      </c>
      <c r="F143" s="67">
        <f t="shared" si="5"/>
        <v>12.067916666666667</v>
      </c>
      <c r="G143" s="34">
        <f t="shared" si="6"/>
        <v>0.81566066473651555</v>
      </c>
    </row>
    <row r="144" spans="1:7">
      <c r="A144" s="20" t="s">
        <v>55</v>
      </c>
      <c r="B144" s="33">
        <v>31281</v>
      </c>
      <c r="C144" s="35">
        <v>0.390625</v>
      </c>
      <c r="D144" s="67">
        <f t="shared" si="4"/>
        <v>5.3125</v>
      </c>
      <c r="E144" s="67">
        <v>-1048430</v>
      </c>
      <c r="F144" s="67">
        <f t="shared" si="5"/>
        <v>12.134606481481482</v>
      </c>
      <c r="G144" s="34">
        <f t="shared" si="6"/>
        <v>0.82016817503721706</v>
      </c>
    </row>
    <row r="145" spans="1:7">
      <c r="A145" s="20" t="s">
        <v>55</v>
      </c>
      <c r="B145" s="33">
        <v>31327</v>
      </c>
      <c r="C145" s="35">
        <v>4.6875E-2</v>
      </c>
      <c r="D145" s="67">
        <f t="shared" si="4"/>
        <v>5.4375</v>
      </c>
      <c r="E145" s="67">
        <v>-1054015</v>
      </c>
      <c r="F145" s="67">
        <f t="shared" si="5"/>
        <v>12.199247685185185</v>
      </c>
      <c r="G145" s="34">
        <f t="shared" si="6"/>
        <v>0.82453722138039953</v>
      </c>
    </row>
    <row r="146" spans="1:7">
      <c r="A146" s="20" t="s">
        <v>55</v>
      </c>
      <c r="B146" s="33">
        <v>31372</v>
      </c>
      <c r="C146" s="35">
        <v>0.703125</v>
      </c>
      <c r="D146" s="67">
        <f t="shared" si="4"/>
        <v>5.5625</v>
      </c>
      <c r="E146" s="67">
        <v>-1059428</v>
      </c>
      <c r="F146" s="67">
        <f t="shared" si="5"/>
        <v>12.261898148148148</v>
      </c>
      <c r="G146" s="34">
        <f t="shared" si="6"/>
        <v>0.82877171517729253</v>
      </c>
    </row>
    <row r="147" spans="1:7">
      <c r="A147" s="20" t="s">
        <v>55</v>
      </c>
      <c r="B147" s="33">
        <v>31418</v>
      </c>
      <c r="C147" s="35">
        <v>0.359375</v>
      </c>
      <c r="D147" s="67">
        <f t="shared" si="4"/>
        <v>5.6875</v>
      </c>
      <c r="E147" s="67">
        <v>-1064676</v>
      </c>
      <c r="F147" s="67">
        <f t="shared" si="5"/>
        <v>12.322638888888889</v>
      </c>
      <c r="G147" s="34">
        <f t="shared" si="6"/>
        <v>0.83287713240361694</v>
      </c>
    </row>
    <row r="148" spans="1:7">
      <c r="A148" s="20" t="s">
        <v>55</v>
      </c>
      <c r="B148" s="33">
        <v>31464</v>
      </c>
      <c r="C148" s="35">
        <v>1.5625E-2</v>
      </c>
      <c r="D148" s="67">
        <f t="shared" si="4"/>
        <v>5.8125</v>
      </c>
      <c r="E148" s="67">
        <v>-1069764</v>
      </c>
      <c r="F148" s="67">
        <f t="shared" si="5"/>
        <v>12.381527777777778</v>
      </c>
      <c r="G148" s="34">
        <f t="shared" si="6"/>
        <v>0.83685738447060221</v>
      </c>
    </row>
    <row r="149" spans="1:7">
      <c r="A149" s="20" t="s">
        <v>55</v>
      </c>
      <c r="B149" s="33">
        <v>31509</v>
      </c>
      <c r="C149" s="35">
        <v>0.671875</v>
      </c>
      <c r="D149" s="67">
        <f t="shared" si="4"/>
        <v>5.9375</v>
      </c>
      <c r="E149" s="67">
        <v>-1074698</v>
      </c>
      <c r="F149" s="67">
        <f t="shared" si="5"/>
        <v>12.43863425925926</v>
      </c>
      <c r="G149" s="34">
        <f t="shared" si="6"/>
        <v>0.84071716507172356</v>
      </c>
    </row>
    <row r="150" spans="1:7">
      <c r="A150" s="20" t="s">
        <v>55</v>
      </c>
      <c r="B150" s="33">
        <v>31555</v>
      </c>
      <c r="C150" s="35">
        <v>0.328125</v>
      </c>
      <c r="D150" s="67">
        <f t="shared" si="4"/>
        <v>6.0625</v>
      </c>
      <c r="E150" s="67">
        <v>-1079484</v>
      </c>
      <c r="F150" s="67">
        <f t="shared" si="5"/>
        <v>12.494027777777777</v>
      </c>
      <c r="G150" s="34">
        <f t="shared" si="6"/>
        <v>0.84446116790045611</v>
      </c>
    </row>
    <row r="151" spans="1:7">
      <c r="A151" s="20" t="s">
        <v>55</v>
      </c>
      <c r="B151" s="33">
        <v>31600</v>
      </c>
      <c r="C151" s="35">
        <v>0.984375</v>
      </c>
      <c r="D151" s="67">
        <f t="shared" si="4"/>
        <v>6.1875</v>
      </c>
      <c r="E151" s="67">
        <v>-1084125</v>
      </c>
      <c r="F151" s="67">
        <f t="shared" si="5"/>
        <v>12.547743055555555</v>
      </c>
      <c r="G151" s="34">
        <f t="shared" si="6"/>
        <v>0.84809173980353758</v>
      </c>
    </row>
    <row r="152" spans="1:7">
      <c r="A152" s="20" t="s">
        <v>55</v>
      </c>
      <c r="B152" s="33">
        <v>31646</v>
      </c>
      <c r="C152" s="35">
        <v>0.640625</v>
      </c>
      <c r="D152" s="67">
        <f t="shared" si="4"/>
        <v>6.3125</v>
      </c>
      <c r="E152" s="67">
        <v>-1088628</v>
      </c>
      <c r="F152" s="67">
        <f t="shared" si="5"/>
        <v>12.59986111111111</v>
      </c>
      <c r="G152" s="34">
        <f t="shared" si="6"/>
        <v>0.85161435675668895</v>
      </c>
    </row>
    <row r="153" spans="1:7">
      <c r="A153" s="20" t="s">
        <v>55</v>
      </c>
      <c r="B153" s="33">
        <v>31692</v>
      </c>
      <c r="C153" s="35">
        <v>0.296875</v>
      </c>
      <c r="D153" s="67">
        <f t="shared" si="4"/>
        <v>6.4375</v>
      </c>
      <c r="E153" s="67">
        <v>-1092997</v>
      </c>
      <c r="F153" s="67">
        <f t="shared" si="5"/>
        <v>12.650428240740741</v>
      </c>
      <c r="G153" s="34">
        <f t="shared" si="6"/>
        <v>0.85503214788889403</v>
      </c>
    </row>
    <row r="154" spans="1:7">
      <c r="A154" s="20" t="s">
        <v>55</v>
      </c>
      <c r="B154" s="33">
        <v>31737</v>
      </c>
      <c r="C154" s="35">
        <v>0.953125</v>
      </c>
      <c r="D154" s="67">
        <f t="shared" si="4"/>
        <v>6.5625</v>
      </c>
      <c r="E154" s="67">
        <v>-1097237</v>
      </c>
      <c r="F154" s="67">
        <f t="shared" si="5"/>
        <v>12.699502314814815</v>
      </c>
      <c r="G154" s="34">
        <f t="shared" si="6"/>
        <v>0.85834902461138174</v>
      </c>
    </row>
    <row r="155" spans="1:7">
      <c r="A155" s="20" t="s">
        <v>55</v>
      </c>
      <c r="B155" s="33">
        <v>31783</v>
      </c>
      <c r="C155" s="35">
        <v>0.609375</v>
      </c>
      <c r="D155" s="67">
        <f t="shared" si="4"/>
        <v>6.6875</v>
      </c>
      <c r="E155" s="67">
        <v>-1101352</v>
      </c>
      <c r="F155" s="67">
        <f t="shared" si="5"/>
        <v>12.747129629629629</v>
      </c>
      <c r="G155" s="34">
        <f t="shared" si="6"/>
        <v>0.86156811605313566</v>
      </c>
    </row>
    <row r="156" spans="1:7">
      <c r="A156" s="20" t="s">
        <v>55</v>
      </c>
      <c r="B156" s="33">
        <v>31829</v>
      </c>
      <c r="C156" s="35">
        <v>0.265625</v>
      </c>
      <c r="D156" s="67">
        <f t="shared" si="4"/>
        <v>6.8125</v>
      </c>
      <c r="E156" s="67">
        <v>-1105345</v>
      </c>
      <c r="F156" s="67">
        <f t="shared" si="5"/>
        <v>12.793344907407407</v>
      </c>
      <c r="G156" s="34">
        <f t="shared" si="6"/>
        <v>0.86469176906089362</v>
      </c>
    </row>
    <row r="157" spans="1:7">
      <c r="A157" s="20" t="s">
        <v>55</v>
      </c>
      <c r="B157" s="33">
        <v>31874</v>
      </c>
      <c r="C157" s="35">
        <v>0.921875</v>
      </c>
      <c r="D157" s="67">
        <f t="shared" si="4"/>
        <v>6.9375</v>
      </c>
      <c r="E157" s="67">
        <v>-1109222</v>
      </c>
      <c r="F157" s="67">
        <f t="shared" si="5"/>
        <v>12.838217592592592</v>
      </c>
      <c r="G157" s="34">
        <f t="shared" si="6"/>
        <v>0.86772467732813052</v>
      </c>
    </row>
    <row r="158" spans="1:7">
      <c r="A158" s="20" t="s">
        <v>55</v>
      </c>
      <c r="B158" s="33">
        <v>31920</v>
      </c>
      <c r="C158" s="35">
        <v>0.578125</v>
      </c>
      <c r="D158" s="67">
        <f t="shared" si="4"/>
        <v>7.0625</v>
      </c>
      <c r="E158" s="67">
        <v>-1112986</v>
      </c>
      <c r="F158" s="67">
        <f t="shared" si="5"/>
        <v>12.881782407407407</v>
      </c>
      <c r="G158" s="34">
        <f t="shared" si="6"/>
        <v>0.8706691877015843</v>
      </c>
    </row>
    <row r="159" spans="1:7">
      <c r="A159" s="20" t="s">
        <v>55</v>
      </c>
      <c r="B159" s="33">
        <v>31966</v>
      </c>
      <c r="C159" s="35">
        <v>0.234375</v>
      </c>
      <c r="D159" s="67">
        <f t="shared" si="4"/>
        <v>7.1875</v>
      </c>
      <c r="E159" s="67">
        <v>-1116641</v>
      </c>
      <c r="F159" s="67">
        <f t="shared" si="5"/>
        <v>12.924085648148148</v>
      </c>
      <c r="G159" s="34">
        <f t="shared" si="6"/>
        <v>0.87352842931023822</v>
      </c>
    </row>
    <row r="160" spans="1:7">
      <c r="A160" s="20" t="s">
        <v>55</v>
      </c>
      <c r="B160" s="33">
        <v>32011</v>
      </c>
      <c r="C160" s="35">
        <v>0.890625</v>
      </c>
      <c r="D160" s="67">
        <f t="shared" si="4"/>
        <v>7.3125</v>
      </c>
      <c r="E160" s="67">
        <v>-1120190</v>
      </c>
      <c r="F160" s="67">
        <f t="shared" si="5"/>
        <v>12.965162037037038</v>
      </c>
      <c r="G160" s="34">
        <f t="shared" si="6"/>
        <v>0.87630474900083</v>
      </c>
    </row>
    <row r="161" spans="1:7">
      <c r="A161" s="20" t="s">
        <v>55</v>
      </c>
      <c r="B161" s="33">
        <v>32057</v>
      </c>
      <c r="C161" s="35">
        <v>0.546875</v>
      </c>
      <c r="D161" s="67">
        <f t="shared" si="4"/>
        <v>7.4375</v>
      </c>
      <c r="E161" s="67">
        <v>-1123638</v>
      </c>
      <c r="F161" s="67">
        <f t="shared" si="5"/>
        <v>13.005069444444445</v>
      </c>
      <c r="G161" s="34">
        <f t="shared" si="6"/>
        <v>0.87900205818458887</v>
      </c>
    </row>
    <row r="162" spans="1:7">
      <c r="A162" s="20" t="s">
        <v>55</v>
      </c>
      <c r="B162" s="33">
        <v>32103</v>
      </c>
      <c r="C162" s="35">
        <v>0.203125</v>
      </c>
      <c r="D162" s="67">
        <f t="shared" si="4"/>
        <v>7.5625</v>
      </c>
      <c r="E162" s="67">
        <v>-1126986</v>
      </c>
      <c r="F162" s="67">
        <f t="shared" si="5"/>
        <v>13.043819444444445</v>
      </c>
      <c r="G162" s="34">
        <f t="shared" si="6"/>
        <v>0.88162113914376072</v>
      </c>
    </row>
    <row r="163" spans="1:7">
      <c r="A163" s="20" t="s">
        <v>55</v>
      </c>
      <c r="B163" s="33">
        <v>32148</v>
      </c>
      <c r="C163" s="35">
        <v>0.859375</v>
      </c>
      <c r="D163" s="67">
        <f t="shared" si="4"/>
        <v>7.6875</v>
      </c>
      <c r="E163" s="67">
        <v>-1130240</v>
      </c>
      <c r="F163" s="67">
        <f t="shared" si="5"/>
        <v>13.081481481481481</v>
      </c>
      <c r="G163" s="34">
        <f t="shared" si="6"/>
        <v>0.88416668557182088</v>
      </c>
    </row>
    <row r="164" spans="1:7">
      <c r="A164" s="20" t="s">
        <v>55</v>
      </c>
      <c r="B164" s="33">
        <v>32194</v>
      </c>
      <c r="C164" s="35">
        <v>0.515625</v>
      </c>
      <c r="D164" s="67">
        <f t="shared" si="4"/>
        <v>7.8125</v>
      </c>
      <c r="E164" s="67">
        <v>-1133401</v>
      </c>
      <c r="F164" s="67">
        <f t="shared" si="5"/>
        <v>13.11806712962963</v>
      </c>
      <c r="G164" s="34">
        <f t="shared" si="6"/>
        <v>0.8866394797510152</v>
      </c>
    </row>
    <row r="165" spans="1:7">
      <c r="A165" s="20" t="s">
        <v>55</v>
      </c>
      <c r="B165" s="33">
        <v>32240</v>
      </c>
      <c r="C165" s="35">
        <v>0.171875</v>
      </c>
      <c r="D165" s="67">
        <f t="shared" si="4"/>
        <v>7.9375</v>
      </c>
      <c r="E165" s="67">
        <v>-1136472</v>
      </c>
      <c r="F165" s="67">
        <f t="shared" si="5"/>
        <v>13.153611111111111</v>
      </c>
      <c r="G165" s="34">
        <f t="shared" si="6"/>
        <v>0.8890418685280812</v>
      </c>
    </row>
    <row r="166" spans="1:7">
      <c r="A166" s="20" t="s">
        <v>55</v>
      </c>
      <c r="B166" s="33">
        <v>32285</v>
      </c>
      <c r="C166" s="35">
        <v>0.828125</v>
      </c>
      <c r="D166" s="67">
        <f t="shared" ref="D166:D229" si="7">((B166+C166)-$D$100)/365.25</f>
        <v>8.0625</v>
      </c>
      <c r="E166" s="67">
        <v>-1139458</v>
      </c>
      <c r="F166" s="67">
        <f t="shared" ref="F166:F229" si="8">-E166/86400</f>
        <v>13.188171296296296</v>
      </c>
      <c r="G166" s="34">
        <f t="shared" ref="G166:G229" si="9">F166/$C$53</f>
        <v>0.89137776331424823</v>
      </c>
    </row>
    <row r="167" spans="1:7">
      <c r="A167" s="20" t="s">
        <v>55</v>
      </c>
      <c r="B167" s="33">
        <v>32331</v>
      </c>
      <c r="C167" s="35">
        <v>0.484375</v>
      </c>
      <c r="D167" s="67">
        <f t="shared" si="7"/>
        <v>8.1875</v>
      </c>
      <c r="E167" s="67">
        <v>-1142360</v>
      </c>
      <c r="F167" s="67">
        <f t="shared" si="8"/>
        <v>13.22175925925926</v>
      </c>
      <c r="G167" s="34">
        <f t="shared" si="9"/>
        <v>0.89364794639176226</v>
      </c>
    </row>
    <row r="168" spans="1:7">
      <c r="A168" s="20" t="s">
        <v>55</v>
      </c>
      <c r="B168" s="33">
        <v>32377</v>
      </c>
      <c r="C168" s="35">
        <v>0.140625</v>
      </c>
      <c r="D168" s="67">
        <f t="shared" si="7"/>
        <v>8.3125</v>
      </c>
      <c r="E168" s="67">
        <v>-1145180</v>
      </c>
      <c r="F168" s="67">
        <f t="shared" si="8"/>
        <v>13.254398148148148</v>
      </c>
      <c r="G168" s="34">
        <f t="shared" si="9"/>
        <v>0.89585398232511493</v>
      </c>
    </row>
    <row r="169" spans="1:7">
      <c r="A169" s="20" t="s">
        <v>55</v>
      </c>
      <c r="B169" s="33">
        <v>32422</v>
      </c>
      <c r="C169" s="35">
        <v>0.796875</v>
      </c>
      <c r="D169" s="67">
        <f t="shared" si="7"/>
        <v>8.4375</v>
      </c>
      <c r="E169" s="67">
        <v>-1147923</v>
      </c>
      <c r="F169" s="67">
        <f t="shared" si="8"/>
        <v>13.286145833333334</v>
      </c>
      <c r="G169" s="34">
        <f t="shared" si="9"/>
        <v>0.89799978252553569</v>
      </c>
    </row>
    <row r="170" spans="1:7">
      <c r="A170" s="40" t="s">
        <v>55</v>
      </c>
      <c r="B170" s="41">
        <v>32468</v>
      </c>
      <c r="C170" s="42">
        <v>0.453125</v>
      </c>
      <c r="D170" s="69">
        <f t="shared" si="7"/>
        <v>8.5625</v>
      </c>
      <c r="E170" s="69">
        <v>-1150590</v>
      </c>
      <c r="F170" s="69">
        <f t="shared" si="8"/>
        <v>13.317013888888889</v>
      </c>
      <c r="G170" s="43">
        <f t="shared" si="9"/>
        <v>0.90008612927527021</v>
      </c>
    </row>
    <row r="171" spans="1:7">
      <c r="A171" s="23" t="s">
        <v>55</v>
      </c>
      <c r="B171" s="44">
        <v>32514</v>
      </c>
      <c r="C171" s="45">
        <v>0.109375</v>
      </c>
      <c r="D171" s="68">
        <f t="shared" si="7"/>
        <v>8.6875</v>
      </c>
      <c r="E171" s="68">
        <v>-1153184</v>
      </c>
      <c r="F171" s="68">
        <f t="shared" si="8"/>
        <v>13.347037037037037</v>
      </c>
      <c r="G171" s="46">
        <f t="shared" si="9"/>
        <v>0.9021153694210563</v>
      </c>
    </row>
    <row r="172" spans="1:7">
      <c r="A172" s="20" t="s">
        <v>55</v>
      </c>
      <c r="B172" s="33">
        <v>32559</v>
      </c>
      <c r="C172" s="35">
        <v>0.765625</v>
      </c>
      <c r="D172" s="67">
        <f t="shared" si="7"/>
        <v>8.8125</v>
      </c>
      <c r="E172" s="67">
        <v>-1155706</v>
      </c>
      <c r="F172" s="67">
        <f t="shared" si="8"/>
        <v>13.376226851851852</v>
      </c>
      <c r="G172" s="34">
        <f t="shared" si="9"/>
        <v>0.90408828524513984</v>
      </c>
    </row>
    <row r="173" spans="1:7">
      <c r="A173" s="20" t="s">
        <v>55</v>
      </c>
      <c r="B173" s="33">
        <v>32605</v>
      </c>
      <c r="C173" s="35">
        <v>0.421875</v>
      </c>
      <c r="D173" s="67">
        <f t="shared" si="7"/>
        <v>8.9375</v>
      </c>
      <c r="E173" s="67">
        <v>-1158160</v>
      </c>
      <c r="F173" s="67">
        <f t="shared" si="8"/>
        <v>13.40462962962963</v>
      </c>
      <c r="G173" s="34">
        <f t="shared" si="9"/>
        <v>0.90600800587650421</v>
      </c>
    </row>
    <row r="174" spans="1:7">
      <c r="A174" s="20" t="s">
        <v>55</v>
      </c>
      <c r="B174" s="33">
        <v>32651</v>
      </c>
      <c r="C174" s="35">
        <v>7.8125E-2</v>
      </c>
      <c r="D174" s="67">
        <f t="shared" si="7"/>
        <v>9.0625</v>
      </c>
      <c r="E174" s="67">
        <v>-1160548</v>
      </c>
      <c r="F174" s="67">
        <f t="shared" si="8"/>
        <v>13.432268518518519</v>
      </c>
      <c r="G174" s="34">
        <f t="shared" si="9"/>
        <v>0.90787609587964124</v>
      </c>
    </row>
    <row r="175" spans="1:7">
      <c r="A175" s="20" t="s">
        <v>55</v>
      </c>
      <c r="B175" s="33">
        <v>32696</v>
      </c>
      <c r="C175" s="35">
        <v>0.734375</v>
      </c>
      <c r="D175" s="67">
        <f t="shared" si="7"/>
        <v>9.1875</v>
      </c>
      <c r="E175" s="67">
        <v>-1162871</v>
      </c>
      <c r="F175" s="67">
        <f t="shared" si="8"/>
        <v>13.459155092592592</v>
      </c>
      <c r="G175" s="34">
        <f t="shared" si="9"/>
        <v>0.90969333753679649</v>
      </c>
    </row>
    <row r="176" spans="1:7">
      <c r="A176" s="20" t="s">
        <v>55</v>
      </c>
      <c r="B176" s="33">
        <v>32742</v>
      </c>
      <c r="C176" s="35">
        <v>0.390625</v>
      </c>
      <c r="D176" s="67">
        <f t="shared" si="7"/>
        <v>9.3125</v>
      </c>
      <c r="E176" s="67">
        <v>-1165131</v>
      </c>
      <c r="F176" s="67">
        <f t="shared" si="8"/>
        <v>13.485312499999999</v>
      </c>
      <c r="G176" s="34">
        <f t="shared" si="9"/>
        <v>0.91146129541246212</v>
      </c>
    </row>
    <row r="177" spans="1:7">
      <c r="A177" s="20" t="s">
        <v>55</v>
      </c>
      <c r="B177" s="33">
        <v>32788</v>
      </c>
      <c r="C177" s="35">
        <v>4.6875E-2</v>
      </c>
      <c r="D177" s="67">
        <f t="shared" si="7"/>
        <v>9.4375</v>
      </c>
      <c r="E177" s="67">
        <v>-1167332</v>
      </c>
      <c r="F177" s="67">
        <f t="shared" si="8"/>
        <v>13.510787037037037</v>
      </c>
      <c r="G177" s="34">
        <f t="shared" si="9"/>
        <v>0.91318309863562153</v>
      </c>
    </row>
    <row r="178" spans="1:7">
      <c r="A178" s="20" t="s">
        <v>55</v>
      </c>
      <c r="B178" s="33">
        <v>32833</v>
      </c>
      <c r="C178" s="35">
        <v>0.703125</v>
      </c>
      <c r="D178" s="67">
        <f t="shared" si="7"/>
        <v>9.5625</v>
      </c>
      <c r="E178" s="67">
        <v>-1169473</v>
      </c>
      <c r="F178" s="67">
        <f t="shared" si="8"/>
        <v>13.53556712962963</v>
      </c>
      <c r="G178" s="34">
        <f t="shared" si="9"/>
        <v>0.9148579649240286</v>
      </c>
    </row>
    <row r="179" spans="1:7">
      <c r="A179" s="20" t="s">
        <v>55</v>
      </c>
      <c r="B179" s="33">
        <v>32879</v>
      </c>
      <c r="C179" s="35">
        <v>0.359375</v>
      </c>
      <c r="D179" s="67">
        <f t="shared" si="7"/>
        <v>9.6875</v>
      </c>
      <c r="E179" s="67">
        <v>-1171558</v>
      </c>
      <c r="F179" s="67">
        <f t="shared" si="8"/>
        <v>13.559699074074073</v>
      </c>
      <c r="G179" s="34">
        <f t="shared" si="9"/>
        <v>0.91648902340666694</v>
      </c>
    </row>
    <row r="180" spans="1:7">
      <c r="A180" s="20" t="s">
        <v>55</v>
      </c>
      <c r="B180" s="33">
        <v>32925</v>
      </c>
      <c r="C180" s="35">
        <v>1.5625E-2</v>
      </c>
      <c r="D180" s="67">
        <f t="shared" si="7"/>
        <v>9.8125</v>
      </c>
      <c r="E180" s="67">
        <v>-1173588</v>
      </c>
      <c r="F180" s="67">
        <f t="shared" si="8"/>
        <v>13.583194444444445</v>
      </c>
      <c r="G180" s="34">
        <f t="shared" si="9"/>
        <v>0.91807705636578263</v>
      </c>
    </row>
    <row r="181" spans="1:7">
      <c r="A181" s="20" t="s">
        <v>55</v>
      </c>
      <c r="B181" s="33">
        <v>32970</v>
      </c>
      <c r="C181" s="35">
        <v>0.671875</v>
      </c>
      <c r="D181" s="67">
        <f t="shared" si="7"/>
        <v>9.9375</v>
      </c>
      <c r="E181" s="67">
        <v>-1175565</v>
      </c>
      <c r="F181" s="67">
        <f t="shared" si="8"/>
        <v>13.606076388888889</v>
      </c>
      <c r="G181" s="34">
        <f t="shared" si="9"/>
        <v>0.91962362836586709</v>
      </c>
    </row>
    <row r="182" spans="1:7">
      <c r="A182" s="20" t="s">
        <v>55</v>
      </c>
      <c r="B182" s="33">
        <v>33016</v>
      </c>
      <c r="C182" s="35">
        <v>0.328125</v>
      </c>
      <c r="D182" s="67">
        <f t="shared" si="7"/>
        <v>10.0625</v>
      </c>
      <c r="E182" s="67">
        <v>-1177490</v>
      </c>
      <c r="F182" s="67">
        <f t="shared" si="8"/>
        <v>13.628356481481481</v>
      </c>
      <c r="G182" s="34">
        <f t="shared" si="9"/>
        <v>0.92112952168916629</v>
      </c>
    </row>
    <row r="183" spans="1:7">
      <c r="A183" s="20" t="s">
        <v>55</v>
      </c>
      <c r="B183" s="33">
        <v>33061</v>
      </c>
      <c r="C183" s="35">
        <v>0.984375</v>
      </c>
      <c r="D183" s="67">
        <f t="shared" si="7"/>
        <v>10.1875</v>
      </c>
      <c r="E183" s="67">
        <v>-1179366</v>
      </c>
      <c r="F183" s="67">
        <f t="shared" si="8"/>
        <v>13.650069444444444</v>
      </c>
      <c r="G183" s="34">
        <f t="shared" si="9"/>
        <v>0.92259708318241795</v>
      </c>
    </row>
    <row r="184" spans="1:7">
      <c r="A184" s="20" t="s">
        <v>55</v>
      </c>
      <c r="B184" s="33">
        <v>33107</v>
      </c>
      <c r="C184" s="35">
        <v>0.640625</v>
      </c>
      <c r="D184" s="67">
        <f t="shared" si="7"/>
        <v>10.3125</v>
      </c>
      <c r="E184" s="67">
        <v>-1181192</v>
      </c>
      <c r="F184" s="67">
        <f t="shared" si="8"/>
        <v>13.671203703703704</v>
      </c>
      <c r="G184" s="34">
        <f t="shared" si="9"/>
        <v>0.92402553056337611</v>
      </c>
    </row>
    <row r="185" spans="1:7">
      <c r="A185" s="20" t="s">
        <v>55</v>
      </c>
      <c r="B185" s="33">
        <v>33153</v>
      </c>
      <c r="C185" s="35">
        <v>0.296875</v>
      </c>
      <c r="D185" s="67">
        <f t="shared" si="7"/>
        <v>10.4375</v>
      </c>
      <c r="E185" s="67">
        <v>-1182972</v>
      </c>
      <c r="F185" s="67">
        <f t="shared" si="8"/>
        <v>13.691805555555556</v>
      </c>
      <c r="G185" s="34">
        <f t="shared" si="9"/>
        <v>0.92541799296102434</v>
      </c>
    </row>
    <row r="186" spans="1:7">
      <c r="A186" s="20" t="s">
        <v>55</v>
      </c>
      <c r="B186" s="33">
        <v>33198</v>
      </c>
      <c r="C186" s="35">
        <v>0.953125</v>
      </c>
      <c r="D186" s="67">
        <f t="shared" si="7"/>
        <v>10.5625</v>
      </c>
      <c r="E186" s="67">
        <v>-1184706</v>
      </c>
      <c r="F186" s="67">
        <f t="shared" si="8"/>
        <v>13.711874999999999</v>
      </c>
      <c r="G186" s="34">
        <f t="shared" si="9"/>
        <v>0.92677447037536242</v>
      </c>
    </row>
    <row r="187" spans="1:7">
      <c r="A187" s="20" t="s">
        <v>55</v>
      </c>
      <c r="B187" s="33">
        <v>33244</v>
      </c>
      <c r="C187" s="35">
        <v>0.609375</v>
      </c>
      <c r="D187" s="67">
        <f t="shared" si="7"/>
        <v>10.6875</v>
      </c>
      <c r="E187" s="67">
        <v>-1186397</v>
      </c>
      <c r="F187" s="67">
        <f t="shared" si="8"/>
        <v>13.73144675925926</v>
      </c>
      <c r="G187" s="34">
        <f t="shared" si="9"/>
        <v>0.9280973096531282</v>
      </c>
    </row>
    <row r="188" spans="1:7">
      <c r="A188" s="20" t="s">
        <v>55</v>
      </c>
      <c r="B188" s="33">
        <v>33290</v>
      </c>
      <c r="C188" s="35">
        <v>0.265625</v>
      </c>
      <c r="D188" s="67">
        <f t="shared" si="7"/>
        <v>10.8125</v>
      </c>
      <c r="E188" s="67">
        <v>-1188044</v>
      </c>
      <c r="F188" s="67">
        <f t="shared" si="8"/>
        <v>13.750509259259259</v>
      </c>
      <c r="G188" s="34">
        <f t="shared" si="9"/>
        <v>0.92938572851207557</v>
      </c>
    </row>
    <row r="189" spans="1:7">
      <c r="A189" s="20" t="s">
        <v>55</v>
      </c>
      <c r="B189" s="33">
        <v>33335</v>
      </c>
      <c r="C189" s="35">
        <v>0.921875</v>
      </c>
      <c r="D189" s="67">
        <f t="shared" si="7"/>
        <v>10.9375</v>
      </c>
      <c r="E189" s="67">
        <v>-1189650</v>
      </c>
      <c r="F189" s="67">
        <f t="shared" si="8"/>
        <v>13.769097222222221</v>
      </c>
      <c r="G189" s="34">
        <f t="shared" si="9"/>
        <v>0.93064207379894237</v>
      </c>
    </row>
    <row r="190" spans="1:7">
      <c r="A190" s="20" t="s">
        <v>55</v>
      </c>
      <c r="B190" s="33">
        <v>33381</v>
      </c>
      <c r="C190" s="35">
        <v>0.578125</v>
      </c>
      <c r="D190" s="67">
        <f t="shared" si="7"/>
        <v>11.0625</v>
      </c>
      <c r="E190" s="67">
        <v>-1191216</v>
      </c>
      <c r="F190" s="67">
        <f t="shared" si="8"/>
        <v>13.787222222222223</v>
      </c>
      <c r="G190" s="34">
        <f t="shared" si="9"/>
        <v>0.93186712779597447</v>
      </c>
    </row>
    <row r="191" spans="1:7">
      <c r="A191" s="20" t="s">
        <v>55</v>
      </c>
      <c r="B191" s="33">
        <v>33427</v>
      </c>
      <c r="C191" s="35">
        <v>0.234375</v>
      </c>
      <c r="D191" s="67">
        <f t="shared" si="7"/>
        <v>11.1875</v>
      </c>
      <c r="E191" s="67">
        <v>-1192743</v>
      </c>
      <c r="F191" s="67">
        <f t="shared" si="8"/>
        <v>13.804895833333333</v>
      </c>
      <c r="G191" s="34">
        <f t="shared" si="9"/>
        <v>0.93306167278541763</v>
      </c>
    </row>
    <row r="192" spans="1:7">
      <c r="A192" s="20" t="s">
        <v>55</v>
      </c>
      <c r="B192" s="33">
        <v>33472</v>
      </c>
      <c r="C192" s="35">
        <v>0.890625</v>
      </c>
      <c r="D192" s="67">
        <f t="shared" si="7"/>
        <v>11.3125</v>
      </c>
      <c r="E192" s="67">
        <v>-1194232</v>
      </c>
      <c r="F192" s="67">
        <f t="shared" si="8"/>
        <v>13.822129629629629</v>
      </c>
      <c r="G192" s="34">
        <f t="shared" si="9"/>
        <v>0.9342264910495176</v>
      </c>
    </row>
    <row r="193" spans="1:7">
      <c r="A193" s="20" t="s">
        <v>55</v>
      </c>
      <c r="B193" s="33">
        <v>33518</v>
      </c>
      <c r="C193" s="35">
        <v>0.546875</v>
      </c>
      <c r="D193" s="67">
        <f t="shared" si="7"/>
        <v>11.4375</v>
      </c>
      <c r="E193" s="67">
        <v>-1195684</v>
      </c>
      <c r="F193" s="67">
        <f t="shared" si="8"/>
        <v>13.838935185185186</v>
      </c>
      <c r="G193" s="34">
        <f t="shared" si="9"/>
        <v>0.93536236487052049</v>
      </c>
    </row>
    <row r="194" spans="1:7">
      <c r="A194" s="20" t="s">
        <v>55</v>
      </c>
      <c r="B194" s="33">
        <v>33564</v>
      </c>
      <c r="C194" s="35">
        <v>0.203125</v>
      </c>
      <c r="D194" s="67">
        <f t="shared" si="7"/>
        <v>11.5625</v>
      </c>
      <c r="E194" s="67">
        <v>-1197101</v>
      </c>
      <c r="F194" s="67">
        <f t="shared" si="8"/>
        <v>13.855335648148149</v>
      </c>
      <c r="G194" s="34">
        <f t="shared" si="9"/>
        <v>0.93647085881291803</v>
      </c>
    </row>
    <row r="195" spans="1:7">
      <c r="A195" s="20" t="s">
        <v>55</v>
      </c>
      <c r="B195" s="33">
        <v>33609</v>
      </c>
      <c r="C195" s="35">
        <v>0.859375</v>
      </c>
      <c r="D195" s="67">
        <f t="shared" si="7"/>
        <v>11.6875</v>
      </c>
      <c r="E195" s="67">
        <v>-1198483</v>
      </c>
      <c r="F195" s="67">
        <f t="shared" si="8"/>
        <v>13.871331018518518</v>
      </c>
      <c r="G195" s="34">
        <f t="shared" si="9"/>
        <v>0.93755197287670988</v>
      </c>
    </row>
    <row r="196" spans="1:7">
      <c r="A196" s="20" t="s">
        <v>55</v>
      </c>
      <c r="B196" s="33">
        <v>33655</v>
      </c>
      <c r="C196" s="35">
        <v>0.515625</v>
      </c>
      <c r="D196" s="67">
        <f t="shared" si="7"/>
        <v>11.8125</v>
      </c>
      <c r="E196" s="67">
        <v>-1199831</v>
      </c>
      <c r="F196" s="67">
        <f t="shared" si="8"/>
        <v>13.886932870370371</v>
      </c>
      <c r="G196" s="34">
        <f t="shared" si="9"/>
        <v>0.93860648934414237</v>
      </c>
    </row>
    <row r="197" spans="1:7">
      <c r="A197" s="20" t="s">
        <v>55</v>
      </c>
      <c r="B197" s="33">
        <v>33701</v>
      </c>
      <c r="C197" s="35">
        <v>0.171875</v>
      </c>
      <c r="D197" s="67">
        <f t="shared" si="7"/>
        <v>11.9375</v>
      </c>
      <c r="E197" s="67">
        <v>-1201147</v>
      </c>
      <c r="F197" s="67">
        <f t="shared" si="8"/>
        <v>13.902164351851852</v>
      </c>
      <c r="G197" s="34">
        <f t="shared" si="9"/>
        <v>0.9396359727797069</v>
      </c>
    </row>
    <row r="198" spans="1:7">
      <c r="A198" s="20" t="s">
        <v>55</v>
      </c>
      <c r="B198" s="33">
        <v>33746</v>
      </c>
      <c r="C198" s="35">
        <v>0.828125</v>
      </c>
      <c r="D198" s="67">
        <f t="shared" si="7"/>
        <v>12.0625</v>
      </c>
      <c r="E198" s="67">
        <v>-1202432</v>
      </c>
      <c r="F198" s="67">
        <f t="shared" si="8"/>
        <v>13.917037037037037</v>
      </c>
      <c r="G198" s="34">
        <f t="shared" si="9"/>
        <v>0.94064120546564955</v>
      </c>
    </row>
    <row r="199" spans="1:7">
      <c r="A199" s="20" t="s">
        <v>55</v>
      </c>
      <c r="B199" s="33">
        <v>33792</v>
      </c>
      <c r="C199" s="35">
        <v>0.484375</v>
      </c>
      <c r="D199" s="67">
        <f t="shared" si="7"/>
        <v>12.1875</v>
      </c>
      <c r="E199" s="67">
        <v>-1203685</v>
      </c>
      <c r="F199" s="67">
        <f t="shared" si="8"/>
        <v>13.931539351851852</v>
      </c>
      <c r="G199" s="34">
        <f t="shared" si="9"/>
        <v>0.94162140511972436</v>
      </c>
    </row>
    <row r="200" spans="1:7">
      <c r="A200" s="20" t="s">
        <v>55</v>
      </c>
      <c r="B200" s="33">
        <v>33838</v>
      </c>
      <c r="C200" s="35">
        <v>0.140625</v>
      </c>
      <c r="D200" s="67">
        <f t="shared" si="7"/>
        <v>12.3125</v>
      </c>
      <c r="E200" s="67">
        <v>-1204909</v>
      </c>
      <c r="F200" s="67">
        <f t="shared" si="8"/>
        <v>13.945706018518518</v>
      </c>
      <c r="G200" s="34">
        <f t="shared" si="9"/>
        <v>0.94257891858866882</v>
      </c>
    </row>
    <row r="201" spans="1:7">
      <c r="A201" s="20" t="s">
        <v>55</v>
      </c>
      <c r="B201" s="33">
        <v>33883</v>
      </c>
      <c r="C201" s="35">
        <v>0.796875</v>
      </c>
      <c r="D201" s="67">
        <f t="shared" si="7"/>
        <v>12.4375</v>
      </c>
      <c r="E201" s="67">
        <v>-1206104</v>
      </c>
      <c r="F201" s="67">
        <f t="shared" si="8"/>
        <v>13.959537037037038</v>
      </c>
      <c r="G201" s="34">
        <f t="shared" si="9"/>
        <v>0.94351374587248327</v>
      </c>
    </row>
    <row r="202" spans="1:7">
      <c r="A202" s="20" t="s">
        <v>55</v>
      </c>
      <c r="B202" s="33">
        <v>33929</v>
      </c>
      <c r="C202" s="35">
        <v>0.453125</v>
      </c>
      <c r="D202" s="67">
        <f t="shared" si="7"/>
        <v>12.5625</v>
      </c>
      <c r="E202" s="67">
        <v>-1207271</v>
      </c>
      <c r="F202" s="67">
        <f t="shared" si="8"/>
        <v>13.973043981481482</v>
      </c>
      <c r="G202" s="34">
        <f t="shared" si="9"/>
        <v>0.94442666925341323</v>
      </c>
    </row>
    <row r="203" spans="1:7">
      <c r="A203" s="20" t="s">
        <v>55</v>
      </c>
      <c r="B203" s="33">
        <v>33975</v>
      </c>
      <c r="C203" s="35">
        <v>0.109375</v>
      </c>
      <c r="D203" s="67">
        <f t="shared" si="7"/>
        <v>12.6875</v>
      </c>
      <c r="E203" s="67">
        <v>-1208411</v>
      </c>
      <c r="F203" s="67">
        <f t="shared" si="8"/>
        <v>13.986238425925926</v>
      </c>
      <c r="G203" s="34">
        <f t="shared" si="9"/>
        <v>0.9453184710137047</v>
      </c>
    </row>
    <row r="204" spans="1:7">
      <c r="A204" s="20" t="s">
        <v>55</v>
      </c>
      <c r="B204" s="33">
        <v>34020</v>
      </c>
      <c r="C204" s="35">
        <v>0.765625</v>
      </c>
      <c r="D204" s="67">
        <f t="shared" si="7"/>
        <v>12.8125</v>
      </c>
      <c r="E204" s="67">
        <v>-1209524</v>
      </c>
      <c r="F204" s="67">
        <f t="shared" si="8"/>
        <v>13.99912037037037</v>
      </c>
      <c r="G204" s="34">
        <f t="shared" si="9"/>
        <v>0.94618915115335778</v>
      </c>
    </row>
    <row r="205" spans="1:7">
      <c r="A205" s="20" t="s">
        <v>55</v>
      </c>
      <c r="B205" s="33">
        <v>34066</v>
      </c>
      <c r="C205" s="35">
        <v>0.421875</v>
      </c>
      <c r="D205" s="67">
        <f t="shared" si="7"/>
        <v>12.9375</v>
      </c>
      <c r="E205" s="67">
        <v>-1210611</v>
      </c>
      <c r="F205" s="67">
        <f t="shared" si="8"/>
        <v>14.011701388888889</v>
      </c>
      <c r="G205" s="34">
        <f t="shared" si="9"/>
        <v>0.94703949195461823</v>
      </c>
    </row>
    <row r="206" spans="1:7">
      <c r="A206" s="20" t="s">
        <v>55</v>
      </c>
      <c r="B206" s="33">
        <v>34112</v>
      </c>
      <c r="C206" s="35">
        <v>7.8125E-2</v>
      </c>
      <c r="D206" s="67">
        <f t="shared" si="7"/>
        <v>13.0625</v>
      </c>
      <c r="E206" s="67">
        <v>-1211674</v>
      </c>
      <c r="F206" s="67">
        <f t="shared" si="8"/>
        <v>14.02400462962963</v>
      </c>
      <c r="G206" s="34">
        <f t="shared" si="9"/>
        <v>0.94787105798197779</v>
      </c>
    </row>
    <row r="207" spans="1:7">
      <c r="A207" s="20" t="s">
        <v>55</v>
      </c>
      <c r="B207" s="33">
        <v>34157</v>
      </c>
      <c r="C207" s="35">
        <v>0.734375</v>
      </c>
      <c r="D207" s="67">
        <f t="shared" si="7"/>
        <v>13.1875</v>
      </c>
      <c r="E207" s="67">
        <v>-1212712</v>
      </c>
      <c r="F207" s="67">
        <f t="shared" si="8"/>
        <v>14.036018518518519</v>
      </c>
      <c r="G207" s="34">
        <f t="shared" si="9"/>
        <v>0.9486830669531906</v>
      </c>
    </row>
    <row r="208" spans="1:7">
      <c r="A208" s="20" t="s">
        <v>55</v>
      </c>
      <c r="B208" s="33">
        <v>34203</v>
      </c>
      <c r="C208" s="35">
        <v>0.390625</v>
      </c>
      <c r="D208" s="67">
        <f t="shared" si="7"/>
        <v>13.3125</v>
      </c>
      <c r="E208" s="67">
        <v>-1213727</v>
      </c>
      <c r="F208" s="67">
        <f t="shared" si="8"/>
        <v>14.047766203703704</v>
      </c>
      <c r="G208" s="34">
        <f t="shared" si="9"/>
        <v>0.94947708343274839</v>
      </c>
    </row>
    <row r="209" spans="1:7">
      <c r="A209" s="20" t="s">
        <v>55</v>
      </c>
      <c r="B209" s="33">
        <v>34249</v>
      </c>
      <c r="C209" s="35">
        <v>4.6875E-2</v>
      </c>
      <c r="D209" s="67">
        <f t="shared" si="7"/>
        <v>13.4375</v>
      </c>
      <c r="E209" s="67">
        <v>-1214718</v>
      </c>
      <c r="F209" s="67">
        <f t="shared" si="8"/>
        <v>14.059236111111112</v>
      </c>
      <c r="G209" s="34">
        <f t="shared" si="9"/>
        <v>0.9502523251384053</v>
      </c>
    </row>
    <row r="210" spans="1:7">
      <c r="A210" s="20" t="s">
        <v>55</v>
      </c>
      <c r="B210" s="33">
        <v>34294</v>
      </c>
      <c r="C210" s="35">
        <v>0.703125</v>
      </c>
      <c r="D210" s="67">
        <f t="shared" si="7"/>
        <v>13.5625</v>
      </c>
      <c r="E210" s="67">
        <v>-1215688</v>
      </c>
      <c r="F210" s="67">
        <f t="shared" si="8"/>
        <v>14.070462962962964</v>
      </c>
      <c r="G210" s="34">
        <f t="shared" si="9"/>
        <v>0.95101113891689892</v>
      </c>
    </row>
    <row r="211" spans="1:7">
      <c r="A211" s="20" t="s">
        <v>55</v>
      </c>
      <c r="B211" s="33">
        <v>34340</v>
      </c>
      <c r="C211" s="35">
        <v>0.359375</v>
      </c>
      <c r="D211" s="67">
        <f t="shared" si="7"/>
        <v>13.6875</v>
      </c>
      <c r="E211" s="67">
        <v>-1216636</v>
      </c>
      <c r="F211" s="67">
        <f t="shared" si="8"/>
        <v>14.081435185185185</v>
      </c>
      <c r="G211" s="34">
        <f t="shared" si="9"/>
        <v>0.95175274248598341</v>
      </c>
    </row>
    <row r="212" spans="1:7">
      <c r="A212" s="20" t="s">
        <v>55</v>
      </c>
      <c r="B212" s="33">
        <v>34386</v>
      </c>
      <c r="C212" s="35">
        <v>1.5625E-2</v>
      </c>
      <c r="D212" s="67">
        <f t="shared" si="7"/>
        <v>13.8125</v>
      </c>
      <c r="E212" s="67">
        <v>-1217563</v>
      </c>
      <c r="F212" s="67">
        <f t="shared" si="8"/>
        <v>14.092164351851851</v>
      </c>
      <c r="G212" s="34">
        <f t="shared" si="9"/>
        <v>0.95247791812790461</v>
      </c>
    </row>
    <row r="213" spans="1:7">
      <c r="A213" s="20" t="s">
        <v>55</v>
      </c>
      <c r="B213" s="33">
        <v>34431</v>
      </c>
      <c r="C213" s="35">
        <v>0.671875</v>
      </c>
      <c r="D213" s="67">
        <f t="shared" si="7"/>
        <v>13.9375</v>
      </c>
      <c r="E213" s="67">
        <v>-1218469</v>
      </c>
      <c r="F213" s="67">
        <f t="shared" si="8"/>
        <v>14.102650462962963</v>
      </c>
      <c r="G213" s="34">
        <f t="shared" si="9"/>
        <v>0.95318666584266265</v>
      </c>
    </row>
    <row r="214" spans="1:7">
      <c r="A214" s="20" t="s">
        <v>55</v>
      </c>
      <c r="B214" s="33">
        <v>34477</v>
      </c>
      <c r="C214" s="35">
        <v>0.328125</v>
      </c>
      <c r="D214" s="67">
        <f t="shared" si="7"/>
        <v>14.0625</v>
      </c>
      <c r="E214" s="67">
        <v>-1219356</v>
      </c>
      <c r="F214" s="67">
        <f t="shared" si="8"/>
        <v>14.112916666666667</v>
      </c>
      <c r="G214" s="34">
        <f t="shared" si="9"/>
        <v>0.95388055019474915</v>
      </c>
    </row>
    <row r="215" spans="1:7">
      <c r="A215" s="20" t="s">
        <v>55</v>
      </c>
      <c r="B215" s="33">
        <v>34522</v>
      </c>
      <c r="C215" s="35">
        <v>0.984375</v>
      </c>
      <c r="D215" s="67">
        <f t="shared" si="7"/>
        <v>14.1875</v>
      </c>
      <c r="E215" s="67">
        <v>-1220223</v>
      </c>
      <c r="F215" s="67">
        <f t="shared" si="8"/>
        <v>14.12295138888889</v>
      </c>
      <c r="G215" s="34">
        <f t="shared" si="9"/>
        <v>0.95455878890191825</v>
      </c>
    </row>
    <row r="216" spans="1:7">
      <c r="A216" s="20" t="s">
        <v>55</v>
      </c>
      <c r="B216" s="33">
        <v>34568</v>
      </c>
      <c r="C216" s="35">
        <v>0.640625</v>
      </c>
      <c r="D216" s="67">
        <f t="shared" si="7"/>
        <v>14.3125</v>
      </c>
      <c r="E216" s="67">
        <v>-1221071</v>
      </c>
      <c r="F216" s="67">
        <f t="shared" si="8"/>
        <v>14.132766203703703</v>
      </c>
      <c r="G216" s="34">
        <f t="shared" si="9"/>
        <v>0.95522216424641571</v>
      </c>
    </row>
    <row r="217" spans="1:7">
      <c r="A217" s="20" t="s">
        <v>55</v>
      </c>
      <c r="B217" s="33">
        <v>34614</v>
      </c>
      <c r="C217" s="35">
        <v>0.296875</v>
      </c>
      <c r="D217" s="67">
        <f t="shared" si="7"/>
        <v>14.4375</v>
      </c>
      <c r="E217" s="67">
        <v>-1221901</v>
      </c>
      <c r="F217" s="67">
        <f t="shared" si="8"/>
        <v>14.142372685185185</v>
      </c>
      <c r="G217" s="34">
        <f t="shared" si="9"/>
        <v>0.9558714585104876</v>
      </c>
    </row>
    <row r="218" spans="1:7">
      <c r="A218" s="20" t="s">
        <v>55</v>
      </c>
      <c r="B218" s="33">
        <v>34659</v>
      </c>
      <c r="C218" s="35">
        <v>0.953125</v>
      </c>
      <c r="D218" s="67">
        <f t="shared" si="7"/>
        <v>14.5625</v>
      </c>
      <c r="E218" s="67">
        <v>-1222713</v>
      </c>
      <c r="F218" s="67">
        <f t="shared" si="8"/>
        <v>14.151770833333334</v>
      </c>
      <c r="G218" s="34">
        <f t="shared" si="9"/>
        <v>0.95650667169413384</v>
      </c>
    </row>
    <row r="219" spans="1:7">
      <c r="A219" s="20" t="s">
        <v>55</v>
      </c>
      <c r="B219" s="33">
        <v>34705</v>
      </c>
      <c r="C219" s="35">
        <v>0.609375</v>
      </c>
      <c r="D219" s="67">
        <f t="shared" si="7"/>
        <v>14.6875</v>
      </c>
      <c r="E219" s="67">
        <v>-1223508</v>
      </c>
      <c r="F219" s="67">
        <f t="shared" si="8"/>
        <v>14.160972222222222</v>
      </c>
      <c r="G219" s="34">
        <f t="shared" si="9"/>
        <v>0.95712858607960027</v>
      </c>
    </row>
    <row r="220" spans="1:7">
      <c r="A220" s="20" t="s">
        <v>55</v>
      </c>
      <c r="B220" s="33">
        <v>34751</v>
      </c>
      <c r="C220" s="35">
        <v>0.265625</v>
      </c>
      <c r="D220" s="67">
        <f t="shared" si="7"/>
        <v>14.8125</v>
      </c>
      <c r="E220" s="67">
        <v>-1224286</v>
      </c>
      <c r="F220" s="67">
        <f t="shared" si="8"/>
        <v>14.169976851851851</v>
      </c>
      <c r="G220" s="34">
        <f t="shared" si="9"/>
        <v>0.95773720166688692</v>
      </c>
    </row>
    <row r="221" spans="1:7">
      <c r="A221" s="20" t="s">
        <v>55</v>
      </c>
      <c r="B221" s="33">
        <v>34796</v>
      </c>
      <c r="C221" s="35">
        <v>0.921875</v>
      </c>
      <c r="D221" s="67">
        <f t="shared" si="7"/>
        <v>14.9375</v>
      </c>
      <c r="E221" s="67">
        <v>-1225048</v>
      </c>
      <c r="F221" s="67">
        <f t="shared" si="8"/>
        <v>14.178796296296296</v>
      </c>
      <c r="G221" s="34">
        <f t="shared" si="9"/>
        <v>0.95833330073823975</v>
      </c>
    </row>
    <row r="222" spans="1:7">
      <c r="A222" s="20" t="s">
        <v>55</v>
      </c>
      <c r="B222" s="33">
        <v>34842</v>
      </c>
      <c r="C222" s="35">
        <v>0.578125</v>
      </c>
      <c r="D222" s="67">
        <f t="shared" si="7"/>
        <v>15.0625</v>
      </c>
      <c r="E222" s="67">
        <v>-1225793</v>
      </c>
      <c r="F222" s="67">
        <f t="shared" si="8"/>
        <v>14.187418981481482</v>
      </c>
      <c r="G222" s="34">
        <f t="shared" si="9"/>
        <v>0.95891610101141267</v>
      </c>
    </row>
    <row r="223" spans="1:7">
      <c r="A223" s="20" t="s">
        <v>55</v>
      </c>
      <c r="B223" s="33">
        <v>34888</v>
      </c>
      <c r="C223" s="35">
        <v>0.234375</v>
      </c>
      <c r="D223" s="67">
        <f t="shared" si="7"/>
        <v>15.1875</v>
      </c>
      <c r="E223" s="67">
        <v>-1226523</v>
      </c>
      <c r="F223" s="67">
        <f t="shared" si="8"/>
        <v>14.195868055555556</v>
      </c>
      <c r="G223" s="34">
        <f t="shared" si="9"/>
        <v>0.95948716705089754</v>
      </c>
    </row>
    <row r="224" spans="1:7">
      <c r="A224" s="20" t="s">
        <v>55</v>
      </c>
      <c r="B224" s="33">
        <v>34933</v>
      </c>
      <c r="C224" s="35">
        <v>0.890625</v>
      </c>
      <c r="D224" s="67">
        <f t="shared" si="7"/>
        <v>15.3125</v>
      </c>
      <c r="E224" s="67">
        <v>-1227238</v>
      </c>
      <c r="F224" s="67">
        <f t="shared" si="8"/>
        <v>14.204143518518519</v>
      </c>
      <c r="G224" s="34">
        <f t="shared" si="9"/>
        <v>0.96004649885669446</v>
      </c>
    </row>
    <row r="225" spans="1:7">
      <c r="A225" s="20" t="s">
        <v>55</v>
      </c>
      <c r="B225" s="33">
        <v>34979</v>
      </c>
      <c r="C225" s="35">
        <v>0.546875</v>
      </c>
      <c r="D225" s="67">
        <f t="shared" si="7"/>
        <v>15.4375</v>
      </c>
      <c r="E225" s="67">
        <v>-1227938</v>
      </c>
      <c r="F225" s="67">
        <f t="shared" si="8"/>
        <v>14.21224537037037</v>
      </c>
      <c r="G225" s="34">
        <f t="shared" si="9"/>
        <v>0.96059409642880322</v>
      </c>
    </row>
    <row r="226" spans="1:7">
      <c r="A226" s="20" t="s">
        <v>55</v>
      </c>
      <c r="B226" s="33">
        <v>35025</v>
      </c>
      <c r="C226" s="35">
        <v>0.203125</v>
      </c>
      <c r="D226" s="67">
        <f t="shared" si="7"/>
        <v>15.5625</v>
      </c>
      <c r="E226" s="67">
        <v>-1228624</v>
      </c>
      <c r="F226" s="67">
        <f t="shared" si="8"/>
        <v>14.220185185185185</v>
      </c>
      <c r="G226" s="34">
        <f t="shared" si="9"/>
        <v>0.96113074204946991</v>
      </c>
    </row>
    <row r="227" spans="1:7">
      <c r="A227" s="20" t="s">
        <v>55</v>
      </c>
      <c r="B227" s="33">
        <v>35070</v>
      </c>
      <c r="C227" s="35">
        <v>0.859375</v>
      </c>
      <c r="D227" s="67">
        <f t="shared" si="7"/>
        <v>15.6875</v>
      </c>
      <c r="E227" s="67">
        <v>-1229296</v>
      </c>
      <c r="F227" s="67">
        <f t="shared" si="8"/>
        <v>14.227962962962962</v>
      </c>
      <c r="G227" s="34">
        <f t="shared" si="9"/>
        <v>0.9616564357186943</v>
      </c>
    </row>
    <row r="228" spans="1:7">
      <c r="A228" s="20" t="s">
        <v>55</v>
      </c>
      <c r="B228" s="33">
        <v>35116</v>
      </c>
      <c r="C228" s="35">
        <v>0.515625</v>
      </c>
      <c r="D228" s="67">
        <f t="shared" si="7"/>
        <v>15.8125</v>
      </c>
      <c r="E228" s="67">
        <v>-1229954</v>
      </c>
      <c r="F228" s="67">
        <f t="shared" si="8"/>
        <v>14.235578703703704</v>
      </c>
      <c r="G228" s="34">
        <f t="shared" si="9"/>
        <v>0.96217117743647662</v>
      </c>
    </row>
    <row r="229" spans="1:7">
      <c r="A229" s="20" t="s">
        <v>55</v>
      </c>
      <c r="B229" s="33">
        <v>35162</v>
      </c>
      <c r="C229" s="35">
        <v>0.171875</v>
      </c>
      <c r="D229" s="67">
        <f t="shared" si="7"/>
        <v>15.9375</v>
      </c>
      <c r="E229" s="67">
        <v>-1230599</v>
      </c>
      <c r="F229" s="67">
        <f t="shared" si="8"/>
        <v>14.243043981481481</v>
      </c>
      <c r="G229" s="34">
        <f t="shared" si="9"/>
        <v>0.96267574948506263</v>
      </c>
    </row>
    <row r="230" spans="1:7">
      <c r="A230" s="20" t="s">
        <v>55</v>
      </c>
      <c r="B230" s="33">
        <v>35207</v>
      </c>
      <c r="C230" s="35">
        <v>0.828125</v>
      </c>
      <c r="D230" s="67">
        <f t="shared" ref="D230:D293" si="10">((B230+C230)-$D$100)/365.25</f>
        <v>16.0625</v>
      </c>
      <c r="E230" s="67">
        <v>-1231231</v>
      </c>
      <c r="F230" s="67">
        <f t="shared" ref="F230:F293" si="11">-E230/86400</f>
        <v>14.250358796296297</v>
      </c>
      <c r="G230" s="34">
        <f t="shared" ref="G230:G293" si="12">F230/$C$53</f>
        <v>0.96317015186445243</v>
      </c>
    </row>
    <row r="231" spans="1:7">
      <c r="A231" s="20" t="s">
        <v>55</v>
      </c>
      <c r="B231" s="33">
        <v>35253</v>
      </c>
      <c r="C231" s="35">
        <v>0.484375</v>
      </c>
      <c r="D231" s="67">
        <f t="shared" si="10"/>
        <v>16.1875</v>
      </c>
      <c r="E231" s="67">
        <v>-1231851</v>
      </c>
      <c r="F231" s="67">
        <f t="shared" si="11"/>
        <v>14.257534722222223</v>
      </c>
      <c r="G231" s="34">
        <f t="shared" si="12"/>
        <v>0.96365516685689168</v>
      </c>
    </row>
    <row r="232" spans="1:7">
      <c r="A232" s="20" t="s">
        <v>55</v>
      </c>
      <c r="B232" s="33">
        <v>35299</v>
      </c>
      <c r="C232" s="35">
        <v>0.140625</v>
      </c>
      <c r="D232" s="67">
        <f t="shared" si="10"/>
        <v>16.3125</v>
      </c>
      <c r="E232" s="67">
        <v>-1232458</v>
      </c>
      <c r="F232" s="67">
        <f t="shared" si="11"/>
        <v>14.264560185185186</v>
      </c>
      <c r="G232" s="34">
        <f t="shared" si="12"/>
        <v>0.96413001218013461</v>
      </c>
    </row>
    <row r="233" spans="1:7">
      <c r="A233" s="20" t="s">
        <v>55</v>
      </c>
      <c r="B233" s="33">
        <v>35344</v>
      </c>
      <c r="C233" s="35">
        <v>0.796875</v>
      </c>
      <c r="D233" s="67">
        <f t="shared" si="10"/>
        <v>16.4375</v>
      </c>
      <c r="E233" s="67">
        <v>-1233053</v>
      </c>
      <c r="F233" s="67">
        <f t="shared" si="11"/>
        <v>14.271446759259259</v>
      </c>
      <c r="G233" s="34">
        <f t="shared" si="12"/>
        <v>0.96459547011642699</v>
      </c>
    </row>
    <row r="234" spans="1:7">
      <c r="A234" s="20" t="s">
        <v>55</v>
      </c>
      <c r="B234" s="33">
        <v>35390</v>
      </c>
      <c r="C234" s="35">
        <v>0.453125</v>
      </c>
      <c r="D234" s="67">
        <f t="shared" si="10"/>
        <v>16.5625</v>
      </c>
      <c r="E234" s="67">
        <v>-1233637</v>
      </c>
      <c r="F234" s="67">
        <f t="shared" si="11"/>
        <v>14.278206018518519</v>
      </c>
      <c r="G234" s="34">
        <f t="shared" si="12"/>
        <v>0.96505232294801502</v>
      </c>
    </row>
    <row r="235" spans="1:7">
      <c r="A235" s="20" t="s">
        <v>55</v>
      </c>
      <c r="B235" s="33">
        <v>35436</v>
      </c>
      <c r="C235" s="35">
        <v>0.109375</v>
      </c>
      <c r="D235" s="67">
        <f t="shared" si="10"/>
        <v>16.6875</v>
      </c>
      <c r="E235" s="67">
        <v>-1234209</v>
      </c>
      <c r="F235" s="67">
        <f t="shared" si="11"/>
        <v>14.284826388888888</v>
      </c>
      <c r="G235" s="34">
        <f t="shared" si="12"/>
        <v>0.96549978839265238</v>
      </c>
    </row>
    <row r="236" spans="1:7">
      <c r="A236" s="20" t="s">
        <v>55</v>
      </c>
      <c r="B236" s="33">
        <v>35481</v>
      </c>
      <c r="C236" s="35">
        <v>0.765625</v>
      </c>
      <c r="D236" s="67">
        <f t="shared" si="10"/>
        <v>16.8125</v>
      </c>
      <c r="E236" s="67">
        <v>-1234771</v>
      </c>
      <c r="F236" s="67">
        <f t="shared" si="11"/>
        <v>14.291331018518518</v>
      </c>
      <c r="G236" s="34">
        <f t="shared" si="12"/>
        <v>0.96593943101483115</v>
      </c>
    </row>
    <row r="237" spans="1:7">
      <c r="A237" s="20" t="s">
        <v>55</v>
      </c>
      <c r="B237" s="33">
        <v>35527</v>
      </c>
      <c r="C237" s="35">
        <v>0.421875</v>
      </c>
      <c r="D237" s="67">
        <f t="shared" si="10"/>
        <v>16.9375</v>
      </c>
      <c r="E237" s="67">
        <v>-1235321</v>
      </c>
      <c r="F237" s="67">
        <f t="shared" si="11"/>
        <v>14.29769675925926</v>
      </c>
      <c r="G237" s="34">
        <f t="shared" si="12"/>
        <v>0.9663696862500597</v>
      </c>
    </row>
    <row r="238" spans="1:7">
      <c r="A238" s="20" t="s">
        <v>55</v>
      </c>
      <c r="B238" s="33">
        <v>35573</v>
      </c>
      <c r="C238" s="35">
        <v>7.8125E-2</v>
      </c>
      <c r="D238" s="67">
        <f t="shared" si="10"/>
        <v>17.0625</v>
      </c>
      <c r="E238" s="67">
        <v>-1235861</v>
      </c>
      <c r="F238" s="67">
        <f t="shared" si="11"/>
        <v>14.30394675925926</v>
      </c>
      <c r="G238" s="34">
        <f t="shared" si="12"/>
        <v>0.96679211866282933</v>
      </c>
    </row>
    <row r="239" spans="1:7">
      <c r="A239" s="20" t="s">
        <v>55</v>
      </c>
      <c r="B239" s="33">
        <v>35618</v>
      </c>
      <c r="C239" s="35">
        <v>0.734375</v>
      </c>
      <c r="D239" s="67">
        <f t="shared" si="10"/>
        <v>17.1875</v>
      </c>
      <c r="E239" s="67">
        <v>-1236390</v>
      </c>
      <c r="F239" s="67">
        <f t="shared" si="11"/>
        <v>14.310069444444444</v>
      </c>
      <c r="G239" s="34">
        <f t="shared" si="12"/>
        <v>0.96720594597089438</v>
      </c>
    </row>
    <row r="240" spans="1:7">
      <c r="A240" s="20" t="s">
        <v>55</v>
      </c>
      <c r="B240" s="33">
        <v>35664</v>
      </c>
      <c r="C240" s="35">
        <v>0.390625</v>
      </c>
      <c r="D240" s="67">
        <f t="shared" si="10"/>
        <v>17.3125</v>
      </c>
      <c r="E240" s="67">
        <v>-1236910</v>
      </c>
      <c r="F240" s="67">
        <f t="shared" si="11"/>
        <v>14.316087962962962</v>
      </c>
      <c r="G240" s="34">
        <f t="shared" si="12"/>
        <v>0.96761273273874659</v>
      </c>
    </row>
    <row r="241" spans="1:7">
      <c r="A241" s="20" t="s">
        <v>55</v>
      </c>
      <c r="B241" s="33">
        <v>35710</v>
      </c>
      <c r="C241" s="35">
        <v>4.6875E-2</v>
      </c>
      <c r="D241" s="67">
        <f t="shared" si="10"/>
        <v>17.4375</v>
      </c>
      <c r="E241" s="67">
        <v>-1237420</v>
      </c>
      <c r="F241" s="67">
        <f t="shared" si="11"/>
        <v>14.321990740740741</v>
      </c>
      <c r="G241" s="34">
        <f t="shared" si="12"/>
        <v>0.96801169668414022</v>
      </c>
    </row>
    <row r="242" spans="1:7">
      <c r="A242" s="20" t="s">
        <v>55</v>
      </c>
      <c r="B242" s="33">
        <v>35755</v>
      </c>
      <c r="C242" s="35">
        <v>0.703125</v>
      </c>
      <c r="D242" s="67">
        <f t="shared" si="10"/>
        <v>17.5625</v>
      </c>
      <c r="E242" s="67">
        <v>-1237920</v>
      </c>
      <c r="F242" s="67">
        <f t="shared" si="11"/>
        <v>14.327777777777778</v>
      </c>
      <c r="G242" s="34">
        <f t="shared" si="12"/>
        <v>0.96840283780707503</v>
      </c>
    </row>
    <row r="243" spans="1:7">
      <c r="A243" s="20" t="s">
        <v>55</v>
      </c>
      <c r="B243" s="33">
        <v>35801</v>
      </c>
      <c r="C243" s="35">
        <v>0.359375</v>
      </c>
      <c r="D243" s="67">
        <f t="shared" si="10"/>
        <v>17.6875</v>
      </c>
      <c r="E243" s="67">
        <v>-1238411</v>
      </c>
      <c r="F243" s="67">
        <f t="shared" si="11"/>
        <v>14.333460648148149</v>
      </c>
      <c r="G243" s="34">
        <f t="shared" si="12"/>
        <v>0.96878693838979713</v>
      </c>
    </row>
    <row r="244" spans="1:7">
      <c r="A244" s="20" t="s">
        <v>55</v>
      </c>
      <c r="B244" s="33">
        <v>35847</v>
      </c>
      <c r="C244" s="35">
        <v>1.5625E-2</v>
      </c>
      <c r="D244" s="67">
        <f t="shared" si="10"/>
        <v>17.8125</v>
      </c>
      <c r="E244" s="67">
        <v>-1238893</v>
      </c>
      <c r="F244" s="67">
        <f t="shared" si="11"/>
        <v>14.339039351851852</v>
      </c>
      <c r="G244" s="34">
        <f t="shared" si="12"/>
        <v>0.96916399843230638</v>
      </c>
    </row>
    <row r="245" spans="1:7">
      <c r="A245" s="20" t="s">
        <v>55</v>
      </c>
      <c r="B245" s="33">
        <v>35892</v>
      </c>
      <c r="C245" s="35">
        <v>0.671875</v>
      </c>
      <c r="D245" s="67">
        <f t="shared" si="10"/>
        <v>17.9375</v>
      </c>
      <c r="E245" s="67">
        <v>-1239366</v>
      </c>
      <c r="F245" s="67">
        <f t="shared" si="11"/>
        <v>14.344513888888889</v>
      </c>
      <c r="G245" s="34">
        <f t="shared" si="12"/>
        <v>0.9695340179346027</v>
      </c>
    </row>
    <row r="246" spans="1:7">
      <c r="A246" s="20" t="s">
        <v>55</v>
      </c>
      <c r="B246" s="33">
        <v>35938</v>
      </c>
      <c r="C246" s="35">
        <v>0.328125</v>
      </c>
      <c r="D246" s="67">
        <f t="shared" si="10"/>
        <v>18.0625</v>
      </c>
      <c r="E246" s="67">
        <v>-1239830</v>
      </c>
      <c r="F246" s="67">
        <f t="shared" si="11"/>
        <v>14.349884259259259</v>
      </c>
      <c r="G246" s="34">
        <f t="shared" si="12"/>
        <v>0.96989699689668629</v>
      </c>
    </row>
    <row r="247" spans="1:7">
      <c r="A247" s="20" t="s">
        <v>55</v>
      </c>
      <c r="B247" s="33">
        <v>35983</v>
      </c>
      <c r="C247" s="35">
        <v>0.984375</v>
      </c>
      <c r="D247" s="67">
        <f t="shared" si="10"/>
        <v>18.1875</v>
      </c>
      <c r="E247" s="67">
        <v>-1240286</v>
      </c>
      <c r="F247" s="67">
        <f t="shared" si="11"/>
        <v>14.355162037037037</v>
      </c>
      <c r="G247" s="34">
        <f t="shared" si="12"/>
        <v>0.97025371760080281</v>
      </c>
    </row>
    <row r="248" spans="1:7">
      <c r="A248" s="20" t="s">
        <v>55</v>
      </c>
      <c r="B248" s="33">
        <v>36029</v>
      </c>
      <c r="C248" s="35">
        <v>0.640625</v>
      </c>
      <c r="D248" s="67">
        <f t="shared" si="10"/>
        <v>18.3125</v>
      </c>
      <c r="E248" s="67">
        <v>-1240734</v>
      </c>
      <c r="F248" s="67">
        <f t="shared" si="11"/>
        <v>14.360347222222222</v>
      </c>
      <c r="G248" s="34">
        <f t="shared" si="12"/>
        <v>0.97060418004695248</v>
      </c>
    </row>
    <row r="249" spans="1:7">
      <c r="A249" s="20" t="s">
        <v>55</v>
      </c>
      <c r="B249" s="33">
        <v>36075</v>
      </c>
      <c r="C249" s="35">
        <v>0.296875</v>
      </c>
      <c r="D249" s="67">
        <f t="shared" si="10"/>
        <v>18.4375</v>
      </c>
      <c r="E249" s="67">
        <v>-1241174</v>
      </c>
      <c r="F249" s="67">
        <f t="shared" si="11"/>
        <v>14.365439814814815</v>
      </c>
      <c r="G249" s="34">
        <f t="shared" si="12"/>
        <v>0.97094838423513519</v>
      </c>
    </row>
    <row r="250" spans="1:7">
      <c r="A250" s="20" t="s">
        <v>55</v>
      </c>
      <c r="B250" s="33">
        <v>36120</v>
      </c>
      <c r="C250" s="35">
        <v>0.953125</v>
      </c>
      <c r="D250" s="67">
        <f t="shared" si="10"/>
        <v>18.5625</v>
      </c>
      <c r="E250" s="67">
        <v>-1241606</v>
      </c>
      <c r="F250" s="67">
        <f t="shared" si="11"/>
        <v>14.370439814814814</v>
      </c>
      <c r="G250" s="34">
        <f t="shared" si="12"/>
        <v>0.97128633016535093</v>
      </c>
    </row>
    <row r="251" spans="1:7">
      <c r="A251" s="20" t="s">
        <v>55</v>
      </c>
      <c r="B251" s="33">
        <v>36166</v>
      </c>
      <c r="C251" s="35">
        <v>0.609375</v>
      </c>
      <c r="D251" s="67">
        <f t="shared" si="10"/>
        <v>18.6875</v>
      </c>
      <c r="E251" s="67">
        <v>-1242030</v>
      </c>
      <c r="F251" s="67">
        <f t="shared" si="11"/>
        <v>14.375347222222222</v>
      </c>
      <c r="G251" s="34">
        <f t="shared" si="12"/>
        <v>0.97161801783759971</v>
      </c>
    </row>
    <row r="252" spans="1:7">
      <c r="A252" s="20" t="s">
        <v>55</v>
      </c>
      <c r="B252" s="33">
        <v>36212</v>
      </c>
      <c r="C252" s="35">
        <v>0.265625</v>
      </c>
      <c r="D252" s="67">
        <f t="shared" si="10"/>
        <v>18.8125</v>
      </c>
      <c r="E252" s="67">
        <v>-1242446</v>
      </c>
      <c r="F252" s="67">
        <f t="shared" si="11"/>
        <v>14.380162037037037</v>
      </c>
      <c r="G252" s="34">
        <f t="shared" si="12"/>
        <v>0.97194344725188153</v>
      </c>
    </row>
    <row r="253" spans="1:7">
      <c r="A253" s="20" t="s">
        <v>55</v>
      </c>
      <c r="B253" s="33">
        <v>36257</v>
      </c>
      <c r="C253" s="35">
        <v>0.921875</v>
      </c>
      <c r="D253" s="67">
        <f t="shared" si="10"/>
        <v>18.9375</v>
      </c>
      <c r="E253" s="67">
        <v>-1242856</v>
      </c>
      <c r="F253" s="67">
        <f t="shared" si="11"/>
        <v>14.384907407407407</v>
      </c>
      <c r="G253" s="34">
        <f t="shared" si="12"/>
        <v>0.97226418297268813</v>
      </c>
    </row>
    <row r="254" spans="1:7">
      <c r="A254" s="20" t="s">
        <v>55</v>
      </c>
      <c r="B254" s="33">
        <v>36303</v>
      </c>
      <c r="C254" s="35">
        <v>0.578125</v>
      </c>
      <c r="D254" s="67">
        <f t="shared" si="10"/>
        <v>19.0625</v>
      </c>
      <c r="E254" s="67">
        <v>-1243258</v>
      </c>
      <c r="F254" s="67">
        <f t="shared" si="11"/>
        <v>14.389560185185186</v>
      </c>
      <c r="G254" s="34">
        <f t="shared" si="12"/>
        <v>0.97257866043552776</v>
      </c>
    </row>
    <row r="255" spans="1:7">
      <c r="A255" s="20" t="s">
        <v>55</v>
      </c>
      <c r="B255" s="33">
        <v>36349</v>
      </c>
      <c r="C255" s="35">
        <v>0.234375</v>
      </c>
      <c r="D255" s="67">
        <f t="shared" si="10"/>
        <v>19.1875</v>
      </c>
      <c r="E255" s="67">
        <v>-1243653</v>
      </c>
      <c r="F255" s="67">
        <f t="shared" si="11"/>
        <v>14.394131944444444</v>
      </c>
      <c r="G255" s="34">
        <f t="shared" si="12"/>
        <v>0.97288766192264631</v>
      </c>
    </row>
    <row r="256" spans="1:7">
      <c r="A256" s="20" t="s">
        <v>55</v>
      </c>
      <c r="B256" s="33">
        <v>36394</v>
      </c>
      <c r="C256" s="35">
        <v>0.890625</v>
      </c>
      <c r="D256" s="67">
        <f t="shared" si="10"/>
        <v>19.3125</v>
      </c>
      <c r="E256" s="67">
        <v>-1244041</v>
      </c>
      <c r="F256" s="67">
        <f t="shared" si="11"/>
        <v>14.398622685185185</v>
      </c>
      <c r="G256" s="34">
        <f t="shared" si="12"/>
        <v>0.97319118743404376</v>
      </c>
    </row>
    <row r="257" spans="1:7">
      <c r="A257" s="20" t="s">
        <v>55</v>
      </c>
      <c r="B257" s="33">
        <v>36440</v>
      </c>
      <c r="C257" s="35">
        <v>0.546875</v>
      </c>
      <c r="D257" s="67">
        <f t="shared" si="10"/>
        <v>19.4375</v>
      </c>
      <c r="E257" s="67">
        <v>-1244423</v>
      </c>
      <c r="F257" s="67">
        <f t="shared" si="11"/>
        <v>14.403043981481481</v>
      </c>
      <c r="G257" s="34">
        <f t="shared" si="12"/>
        <v>0.97349001925196599</v>
      </c>
    </row>
    <row r="258" spans="1:7">
      <c r="A258" s="20" t="s">
        <v>55</v>
      </c>
      <c r="B258" s="33">
        <v>36486</v>
      </c>
      <c r="C258" s="35">
        <v>0.203125</v>
      </c>
      <c r="D258" s="67">
        <f t="shared" si="10"/>
        <v>19.5625</v>
      </c>
      <c r="E258" s="67">
        <v>-1244798</v>
      </c>
      <c r="F258" s="67">
        <f t="shared" si="11"/>
        <v>14.40738425925926</v>
      </c>
      <c r="G258" s="34">
        <f t="shared" si="12"/>
        <v>0.97378337509416724</v>
      </c>
    </row>
    <row r="259" spans="1:7">
      <c r="A259" s="20" t="s">
        <v>55</v>
      </c>
      <c r="B259" s="33">
        <v>36531</v>
      </c>
      <c r="C259" s="35">
        <v>0.859375</v>
      </c>
      <c r="D259" s="67">
        <f t="shared" si="10"/>
        <v>19.6875</v>
      </c>
      <c r="E259" s="67">
        <v>-1245167</v>
      </c>
      <c r="F259" s="67">
        <f t="shared" si="11"/>
        <v>14.411655092592593</v>
      </c>
      <c r="G259" s="34">
        <f t="shared" si="12"/>
        <v>0.97407203724289315</v>
      </c>
    </row>
    <row r="260" spans="1:7">
      <c r="A260" s="20" t="s">
        <v>55</v>
      </c>
      <c r="B260" s="33">
        <v>36577</v>
      </c>
      <c r="C260" s="35">
        <v>0.515625</v>
      </c>
      <c r="D260" s="67">
        <f t="shared" si="10"/>
        <v>19.8125</v>
      </c>
      <c r="E260" s="67">
        <v>-1245529</v>
      </c>
      <c r="F260" s="67">
        <f t="shared" si="11"/>
        <v>14.415844907407408</v>
      </c>
      <c r="G260" s="34">
        <f t="shared" si="12"/>
        <v>0.97435522341589798</v>
      </c>
    </row>
    <row r="261" spans="1:7">
      <c r="A261" s="20" t="s">
        <v>55</v>
      </c>
      <c r="B261" s="33">
        <v>36623</v>
      </c>
      <c r="C261" s="35">
        <v>0.171875</v>
      </c>
      <c r="D261" s="67">
        <f t="shared" si="10"/>
        <v>19.9375</v>
      </c>
      <c r="E261" s="67">
        <v>-1245886</v>
      </c>
      <c r="F261" s="67">
        <f t="shared" si="11"/>
        <v>14.419976851851851</v>
      </c>
      <c r="G261" s="34">
        <f t="shared" si="12"/>
        <v>0.97463449817767345</v>
      </c>
    </row>
    <row r="262" spans="1:7">
      <c r="A262" s="20" t="s">
        <v>55</v>
      </c>
      <c r="B262" s="33">
        <v>36668</v>
      </c>
      <c r="C262" s="35">
        <v>0.828125</v>
      </c>
      <c r="D262" s="67">
        <f t="shared" si="10"/>
        <v>20.0625</v>
      </c>
      <c r="E262" s="67">
        <v>-1246236</v>
      </c>
      <c r="F262" s="67">
        <f t="shared" si="11"/>
        <v>14.424027777777777</v>
      </c>
      <c r="G262" s="34">
        <f t="shared" si="12"/>
        <v>0.97490829696372783</v>
      </c>
    </row>
    <row r="263" spans="1:7">
      <c r="A263" s="20" t="s">
        <v>55</v>
      </c>
      <c r="B263" s="33">
        <v>36714</v>
      </c>
      <c r="C263" s="35">
        <v>0.484375</v>
      </c>
      <c r="D263" s="67">
        <f t="shared" si="10"/>
        <v>20.1875</v>
      </c>
      <c r="E263" s="67">
        <v>-1246581</v>
      </c>
      <c r="F263" s="67">
        <f t="shared" si="11"/>
        <v>14.428020833333333</v>
      </c>
      <c r="G263" s="34">
        <f t="shared" si="12"/>
        <v>0.97517818433855297</v>
      </c>
    </row>
    <row r="264" spans="1:7">
      <c r="A264" s="20" t="s">
        <v>55</v>
      </c>
      <c r="B264" s="33">
        <v>36760</v>
      </c>
      <c r="C264" s="35">
        <v>0.140625</v>
      </c>
      <c r="D264" s="67">
        <f t="shared" si="10"/>
        <v>20.3125</v>
      </c>
      <c r="E264" s="67">
        <v>-1246920</v>
      </c>
      <c r="F264" s="67">
        <f t="shared" si="11"/>
        <v>14.431944444444444</v>
      </c>
      <c r="G264" s="34">
        <f t="shared" si="12"/>
        <v>0.97544337801990277</v>
      </c>
    </row>
    <row r="265" spans="1:7">
      <c r="A265" s="20" t="s">
        <v>55</v>
      </c>
      <c r="B265" s="33">
        <v>36805</v>
      </c>
      <c r="C265" s="35">
        <v>0.796875</v>
      </c>
      <c r="D265" s="67">
        <f t="shared" si="10"/>
        <v>20.4375</v>
      </c>
      <c r="E265" s="67">
        <v>-1247253</v>
      </c>
      <c r="F265" s="67">
        <f t="shared" si="11"/>
        <v>14.43579861111111</v>
      </c>
      <c r="G265" s="34">
        <f t="shared" si="12"/>
        <v>0.97570387800777736</v>
      </c>
    </row>
    <row r="266" spans="1:7">
      <c r="A266" s="20" t="s">
        <v>55</v>
      </c>
      <c r="B266" s="33">
        <v>36851</v>
      </c>
      <c r="C266" s="35">
        <v>0.453125</v>
      </c>
      <c r="D266" s="67">
        <f t="shared" si="10"/>
        <v>20.5625</v>
      </c>
      <c r="E266" s="67">
        <v>-1247581</v>
      </c>
      <c r="F266" s="67">
        <f t="shared" si="11"/>
        <v>14.439594907407407</v>
      </c>
      <c r="G266" s="34">
        <f t="shared" si="12"/>
        <v>0.9759604665844227</v>
      </c>
    </row>
    <row r="267" spans="1:7">
      <c r="A267" s="20" t="s">
        <v>55</v>
      </c>
      <c r="B267" s="33">
        <v>36897</v>
      </c>
      <c r="C267" s="35">
        <v>0.109375</v>
      </c>
      <c r="D267" s="67">
        <f t="shared" si="10"/>
        <v>20.6875</v>
      </c>
      <c r="E267" s="67">
        <v>-1247904</v>
      </c>
      <c r="F267" s="67">
        <f t="shared" si="11"/>
        <v>14.443333333333333</v>
      </c>
      <c r="G267" s="34">
        <f t="shared" si="12"/>
        <v>0.97621314374983859</v>
      </c>
    </row>
    <row r="268" spans="1:7">
      <c r="A268" s="20" t="s">
        <v>55</v>
      </c>
      <c r="B268" s="33">
        <v>36942</v>
      </c>
      <c r="C268" s="35">
        <v>0.765625</v>
      </c>
      <c r="D268" s="67">
        <f t="shared" si="10"/>
        <v>20.8125</v>
      </c>
      <c r="E268" s="67">
        <v>-1248221</v>
      </c>
      <c r="F268" s="67">
        <f t="shared" si="11"/>
        <v>14.447002314814815</v>
      </c>
      <c r="G268" s="34">
        <f t="shared" si="12"/>
        <v>0.97646112722177936</v>
      </c>
    </row>
    <row r="269" spans="1:7">
      <c r="A269" s="20" t="s">
        <v>55</v>
      </c>
      <c r="B269" s="33">
        <v>36988</v>
      </c>
      <c r="C269" s="35">
        <v>0.421875</v>
      </c>
      <c r="D269" s="67">
        <f t="shared" si="10"/>
        <v>20.9375</v>
      </c>
      <c r="E269" s="67">
        <v>-1248533</v>
      </c>
      <c r="F269" s="67">
        <f t="shared" si="11"/>
        <v>14.450613425925926</v>
      </c>
      <c r="G269" s="34">
        <f t="shared" si="12"/>
        <v>0.97670519928249067</v>
      </c>
    </row>
    <row r="270" spans="1:7">
      <c r="A270" s="20" t="s">
        <v>55</v>
      </c>
      <c r="B270" s="33">
        <v>37034</v>
      </c>
      <c r="C270" s="35">
        <v>7.8125E-2</v>
      </c>
      <c r="D270" s="67">
        <f t="shared" si="10"/>
        <v>21.0625</v>
      </c>
      <c r="E270" s="67">
        <v>-1248840</v>
      </c>
      <c r="F270" s="67">
        <f t="shared" si="11"/>
        <v>14.454166666666667</v>
      </c>
      <c r="G270" s="34">
        <f t="shared" si="12"/>
        <v>0.97694535993197273</v>
      </c>
    </row>
    <row r="271" spans="1:7">
      <c r="A271" s="20" t="s">
        <v>55</v>
      </c>
      <c r="B271" s="33">
        <v>37079</v>
      </c>
      <c r="C271" s="35">
        <v>0.734375</v>
      </c>
      <c r="D271" s="67">
        <f t="shared" si="10"/>
        <v>21.1875</v>
      </c>
      <c r="E271" s="67">
        <v>-1249142</v>
      </c>
      <c r="F271" s="67">
        <f t="shared" si="11"/>
        <v>14.457662037037037</v>
      </c>
      <c r="G271" s="34">
        <f t="shared" si="12"/>
        <v>0.97718160917022534</v>
      </c>
    </row>
    <row r="272" spans="1:7">
      <c r="A272" s="20" t="s">
        <v>55</v>
      </c>
      <c r="B272" s="33">
        <v>37125</v>
      </c>
      <c r="C272" s="35">
        <v>0.390625</v>
      </c>
      <c r="D272" s="67">
        <f t="shared" si="10"/>
        <v>21.3125</v>
      </c>
      <c r="E272" s="67">
        <v>-1249440</v>
      </c>
      <c r="F272" s="67">
        <f t="shared" si="11"/>
        <v>14.46111111111111</v>
      </c>
      <c r="G272" s="34">
        <f t="shared" si="12"/>
        <v>0.97741472927949447</v>
      </c>
    </row>
    <row r="273" spans="1:7">
      <c r="A273" s="20" t="s">
        <v>55</v>
      </c>
      <c r="B273" s="33">
        <v>37171</v>
      </c>
      <c r="C273" s="35">
        <v>4.6875E-2</v>
      </c>
      <c r="D273" s="67">
        <f t="shared" si="10"/>
        <v>21.4375</v>
      </c>
      <c r="E273" s="67">
        <v>-1249732</v>
      </c>
      <c r="F273" s="67">
        <f t="shared" si="11"/>
        <v>14.464490740740741</v>
      </c>
      <c r="G273" s="34">
        <f t="shared" si="12"/>
        <v>0.97764315569528859</v>
      </c>
    </row>
    <row r="274" spans="1:7">
      <c r="A274" s="20" t="s">
        <v>55</v>
      </c>
      <c r="B274" s="33">
        <v>37216</v>
      </c>
      <c r="C274" s="35">
        <v>0.703125</v>
      </c>
      <c r="D274" s="67">
        <f t="shared" si="10"/>
        <v>21.5625</v>
      </c>
      <c r="E274" s="67">
        <v>-1250020</v>
      </c>
      <c r="F274" s="67">
        <f t="shared" si="11"/>
        <v>14.467824074074073</v>
      </c>
      <c r="G274" s="34">
        <f t="shared" si="12"/>
        <v>0.9778684529820989</v>
      </c>
    </row>
    <row r="275" spans="1:7">
      <c r="A275" s="20" t="s">
        <v>55</v>
      </c>
      <c r="B275" s="33">
        <v>37262</v>
      </c>
      <c r="C275" s="35">
        <v>0.359375</v>
      </c>
      <c r="D275" s="67">
        <f t="shared" si="10"/>
        <v>21.6875</v>
      </c>
      <c r="E275" s="67">
        <v>-1250304</v>
      </c>
      <c r="F275" s="67">
        <f t="shared" si="11"/>
        <v>14.471111111111112</v>
      </c>
      <c r="G275" s="34">
        <f t="shared" si="12"/>
        <v>0.97809062113992606</v>
      </c>
    </row>
    <row r="276" spans="1:7">
      <c r="A276" s="20" t="s">
        <v>55</v>
      </c>
      <c r="B276" s="33">
        <v>37308</v>
      </c>
      <c r="C276" s="35">
        <v>1.5625E-2</v>
      </c>
      <c r="D276" s="67">
        <f t="shared" si="10"/>
        <v>21.8125</v>
      </c>
      <c r="E276" s="67">
        <v>-1250583</v>
      </c>
      <c r="F276" s="67">
        <f t="shared" si="11"/>
        <v>14.474340277777777</v>
      </c>
      <c r="G276" s="34">
        <f t="shared" si="12"/>
        <v>0.97830887788652365</v>
      </c>
    </row>
    <row r="277" spans="1:7">
      <c r="A277" s="20" t="s">
        <v>55</v>
      </c>
      <c r="B277" s="33">
        <v>37353</v>
      </c>
      <c r="C277" s="35">
        <v>0.671875</v>
      </c>
      <c r="D277" s="67">
        <f t="shared" si="10"/>
        <v>21.9375</v>
      </c>
      <c r="E277" s="67">
        <v>-1250858</v>
      </c>
      <c r="F277" s="67">
        <f t="shared" si="11"/>
        <v>14.477523148148148</v>
      </c>
      <c r="G277" s="34">
        <f t="shared" si="12"/>
        <v>0.97852400550413776</v>
      </c>
    </row>
    <row r="278" spans="1:7">
      <c r="A278" s="20" t="s">
        <v>55</v>
      </c>
      <c r="B278" s="33">
        <v>37399</v>
      </c>
      <c r="C278" s="35">
        <v>0.328125</v>
      </c>
      <c r="D278" s="67">
        <f t="shared" si="10"/>
        <v>22.0625</v>
      </c>
      <c r="E278" s="67">
        <v>-1251128</v>
      </c>
      <c r="F278" s="67">
        <f t="shared" si="11"/>
        <v>14.480648148148148</v>
      </c>
      <c r="G278" s="34">
        <f t="shared" si="12"/>
        <v>0.97873522171052263</v>
      </c>
    </row>
    <row r="279" spans="1:7">
      <c r="A279" s="20" t="s">
        <v>55</v>
      </c>
      <c r="B279" s="33">
        <v>37444</v>
      </c>
      <c r="C279" s="35">
        <v>0.984375</v>
      </c>
      <c r="D279" s="67">
        <f t="shared" si="10"/>
        <v>22.1875</v>
      </c>
      <c r="E279" s="67">
        <v>-1251395</v>
      </c>
      <c r="F279" s="67">
        <f t="shared" si="11"/>
        <v>14.483738425925926</v>
      </c>
      <c r="G279" s="34">
        <f t="shared" si="12"/>
        <v>0.97894409107016989</v>
      </c>
    </row>
    <row r="280" spans="1:7">
      <c r="A280" s="20" t="s">
        <v>55</v>
      </c>
      <c r="B280" s="33">
        <v>37490</v>
      </c>
      <c r="C280" s="35">
        <v>0.640625</v>
      </c>
      <c r="D280" s="67">
        <f t="shared" si="10"/>
        <v>22.3125</v>
      </c>
      <c r="E280" s="67">
        <v>-1251657</v>
      </c>
      <c r="F280" s="67">
        <f t="shared" si="11"/>
        <v>14.486770833333333</v>
      </c>
      <c r="G280" s="34">
        <f t="shared" si="12"/>
        <v>0.97914904901858779</v>
      </c>
    </row>
    <row r="281" spans="1:7">
      <c r="A281" s="20" t="s">
        <v>55</v>
      </c>
      <c r="B281" s="33">
        <v>37536</v>
      </c>
      <c r="C281" s="35">
        <v>0.296875</v>
      </c>
      <c r="D281" s="67">
        <f t="shared" si="10"/>
        <v>22.4375</v>
      </c>
      <c r="E281" s="67">
        <v>-1251916</v>
      </c>
      <c r="F281" s="67">
        <f t="shared" si="11"/>
        <v>14.489768518518519</v>
      </c>
      <c r="G281" s="34">
        <f t="shared" si="12"/>
        <v>0.97935166012026797</v>
      </c>
    </row>
    <row r="282" spans="1:7">
      <c r="A282" s="20" t="s">
        <v>55</v>
      </c>
      <c r="B282" s="33">
        <v>37581</v>
      </c>
      <c r="C282" s="35">
        <v>0.953125</v>
      </c>
      <c r="D282" s="67">
        <f t="shared" si="10"/>
        <v>22.5625</v>
      </c>
      <c r="E282" s="67">
        <v>-1252170</v>
      </c>
      <c r="F282" s="67">
        <f t="shared" si="11"/>
        <v>14.492708333333333</v>
      </c>
      <c r="G282" s="34">
        <f t="shared" si="12"/>
        <v>0.97955035981071892</v>
      </c>
    </row>
    <row r="283" spans="1:7">
      <c r="A283" s="20" t="s">
        <v>55</v>
      </c>
      <c r="B283" s="33">
        <v>37627</v>
      </c>
      <c r="C283" s="35">
        <v>0.609375</v>
      </c>
      <c r="D283" s="67">
        <f t="shared" si="10"/>
        <v>22.6875</v>
      </c>
      <c r="E283" s="67">
        <v>-1252421</v>
      </c>
      <c r="F283" s="67">
        <f t="shared" si="11"/>
        <v>14.495613425925926</v>
      </c>
      <c r="G283" s="34">
        <f t="shared" si="12"/>
        <v>0.97974671265443225</v>
      </c>
    </row>
    <row r="284" spans="1:7">
      <c r="A284" s="20" t="s">
        <v>55</v>
      </c>
      <c r="B284" s="33">
        <v>37673</v>
      </c>
      <c r="C284" s="35">
        <v>0.265625</v>
      </c>
      <c r="D284" s="67">
        <f t="shared" si="10"/>
        <v>22.8125</v>
      </c>
      <c r="E284" s="67">
        <v>-1252668</v>
      </c>
      <c r="F284" s="67">
        <f t="shared" si="11"/>
        <v>14.498472222222222</v>
      </c>
      <c r="G284" s="34">
        <f t="shared" si="12"/>
        <v>0.9799399363691621</v>
      </c>
    </row>
    <row r="285" spans="1:7">
      <c r="A285" s="20" t="s">
        <v>55</v>
      </c>
      <c r="B285" s="33">
        <v>37718</v>
      </c>
      <c r="C285" s="35">
        <v>0.921875</v>
      </c>
      <c r="D285" s="67">
        <f t="shared" si="10"/>
        <v>22.9375</v>
      </c>
      <c r="E285" s="67">
        <v>-1252911</v>
      </c>
      <c r="F285" s="67">
        <f t="shared" si="11"/>
        <v>14.501284722222222</v>
      </c>
      <c r="G285" s="34">
        <f t="shared" si="12"/>
        <v>0.98013003095490836</v>
      </c>
    </row>
    <row r="286" spans="1:7">
      <c r="A286" s="20" t="s">
        <v>55</v>
      </c>
      <c r="B286" s="33">
        <v>37764</v>
      </c>
      <c r="C286" s="35">
        <v>0.578125</v>
      </c>
      <c r="D286" s="67">
        <f t="shared" si="10"/>
        <v>23.0625</v>
      </c>
      <c r="E286" s="67">
        <v>-1253150</v>
      </c>
      <c r="F286" s="67">
        <f t="shared" si="11"/>
        <v>14.504050925925926</v>
      </c>
      <c r="G286" s="34">
        <f t="shared" si="12"/>
        <v>0.98031699641167125</v>
      </c>
    </row>
    <row r="287" spans="1:7">
      <c r="A287" s="20" t="s">
        <v>55</v>
      </c>
      <c r="B287" s="33">
        <v>37810</v>
      </c>
      <c r="C287" s="35">
        <v>0.234375</v>
      </c>
      <c r="D287" s="67">
        <f t="shared" si="10"/>
        <v>23.1875</v>
      </c>
      <c r="E287" s="67">
        <v>-1253386</v>
      </c>
      <c r="F287" s="67">
        <f t="shared" si="11"/>
        <v>14.506782407407407</v>
      </c>
      <c r="G287" s="34">
        <f t="shared" si="12"/>
        <v>0.98050161502169653</v>
      </c>
    </row>
    <row r="288" spans="1:7">
      <c r="A288" s="20" t="s">
        <v>55</v>
      </c>
      <c r="B288" s="33">
        <v>37855</v>
      </c>
      <c r="C288" s="35">
        <v>0.890625</v>
      </c>
      <c r="D288" s="67">
        <f t="shared" si="10"/>
        <v>23.3125</v>
      </c>
      <c r="E288" s="67">
        <v>-1253619</v>
      </c>
      <c r="F288" s="67">
        <f t="shared" si="11"/>
        <v>14.509479166666667</v>
      </c>
      <c r="G288" s="34">
        <f t="shared" si="12"/>
        <v>0.98068388678498419</v>
      </c>
    </row>
    <row r="289" spans="1:7">
      <c r="A289" s="20" t="s">
        <v>55</v>
      </c>
      <c r="B289" s="33">
        <v>37901</v>
      </c>
      <c r="C289" s="35">
        <v>0.546875</v>
      </c>
      <c r="D289" s="67">
        <f t="shared" si="10"/>
        <v>23.4375</v>
      </c>
      <c r="E289" s="67">
        <v>-1253848</v>
      </c>
      <c r="F289" s="67">
        <f t="shared" si="11"/>
        <v>14.51212962962963</v>
      </c>
      <c r="G289" s="34">
        <f t="shared" si="12"/>
        <v>0.98086302941928838</v>
      </c>
    </row>
    <row r="290" spans="1:7">
      <c r="A290" s="20" t="s">
        <v>55</v>
      </c>
      <c r="B290" s="33">
        <v>37947</v>
      </c>
      <c r="C290" s="35">
        <v>0.203125</v>
      </c>
      <c r="D290" s="67">
        <f t="shared" si="10"/>
        <v>23.5625</v>
      </c>
      <c r="E290" s="67">
        <v>-1254074</v>
      </c>
      <c r="F290" s="67">
        <f t="shared" si="11"/>
        <v>14.51474537037037</v>
      </c>
      <c r="G290" s="34">
        <f t="shared" si="12"/>
        <v>0.98103982520685495</v>
      </c>
    </row>
    <row r="291" spans="1:7">
      <c r="A291" s="20" t="s">
        <v>55</v>
      </c>
      <c r="B291" s="33">
        <v>37992</v>
      </c>
      <c r="C291" s="35">
        <v>0.859375</v>
      </c>
      <c r="D291" s="67">
        <f t="shared" si="10"/>
        <v>23.6875</v>
      </c>
      <c r="E291" s="67">
        <v>-1254296</v>
      </c>
      <c r="F291" s="67">
        <f t="shared" si="11"/>
        <v>14.517314814814815</v>
      </c>
      <c r="G291" s="34">
        <f t="shared" si="12"/>
        <v>0.98121349186543805</v>
      </c>
    </row>
    <row r="292" spans="1:7">
      <c r="A292" s="20" t="s">
        <v>55</v>
      </c>
      <c r="B292" s="33">
        <v>38038</v>
      </c>
      <c r="C292" s="35">
        <v>0.515625</v>
      </c>
      <c r="D292" s="67">
        <f t="shared" si="10"/>
        <v>23.8125</v>
      </c>
      <c r="E292" s="67">
        <v>-1254516</v>
      </c>
      <c r="F292" s="67">
        <f t="shared" si="11"/>
        <v>14.519861111111112</v>
      </c>
      <c r="G292" s="34">
        <f t="shared" si="12"/>
        <v>0.9813855939595294</v>
      </c>
    </row>
    <row r="293" spans="1:7">
      <c r="A293" s="20" t="s">
        <v>55</v>
      </c>
      <c r="B293" s="33">
        <v>38084</v>
      </c>
      <c r="C293" s="35">
        <v>0.171875</v>
      </c>
      <c r="D293" s="67">
        <f t="shared" si="10"/>
        <v>23.9375</v>
      </c>
      <c r="E293" s="67">
        <v>-1254732</v>
      </c>
      <c r="F293" s="67">
        <f t="shared" si="11"/>
        <v>14.522361111111111</v>
      </c>
      <c r="G293" s="34">
        <f t="shared" si="12"/>
        <v>0.98155456692463727</v>
      </c>
    </row>
    <row r="294" spans="1:7">
      <c r="A294" s="20" t="s">
        <v>55</v>
      </c>
      <c r="B294" s="33">
        <v>38129</v>
      </c>
      <c r="C294" s="35">
        <v>0.828125</v>
      </c>
      <c r="D294" s="67">
        <f t="shared" ref="D294:D301" si="13">((B294+C294)-$D$100)/365.25</f>
        <v>24.0625</v>
      </c>
      <c r="E294" s="67">
        <v>-1254945</v>
      </c>
      <c r="F294" s="67">
        <f t="shared" ref="F294:F301" si="14">-E294/86400</f>
        <v>14.524826388888888</v>
      </c>
      <c r="G294" s="34">
        <f t="shared" ref="G294:G301" si="15">F294/$C$53</f>
        <v>0.98172119304300742</v>
      </c>
    </row>
    <row r="295" spans="1:7">
      <c r="A295" s="20" t="s">
        <v>55</v>
      </c>
      <c r="B295" s="33">
        <v>38175</v>
      </c>
      <c r="C295" s="35">
        <v>0.484375</v>
      </c>
      <c r="D295" s="67">
        <f t="shared" si="13"/>
        <v>24.1875</v>
      </c>
      <c r="E295" s="67">
        <v>-1255155</v>
      </c>
      <c r="F295" s="67">
        <f t="shared" si="14"/>
        <v>14.527256944444444</v>
      </c>
      <c r="G295" s="34">
        <f t="shared" si="15"/>
        <v>0.98188547231464007</v>
      </c>
    </row>
    <row r="296" spans="1:7">
      <c r="A296" s="20" t="s">
        <v>55</v>
      </c>
      <c r="B296" s="33">
        <v>38221</v>
      </c>
      <c r="C296" s="35">
        <v>0.140625</v>
      </c>
      <c r="D296" s="67">
        <f t="shared" si="13"/>
        <v>24.3125</v>
      </c>
      <c r="E296" s="67">
        <v>-1255362</v>
      </c>
      <c r="F296" s="67">
        <f t="shared" si="14"/>
        <v>14.529652777777779</v>
      </c>
      <c r="G296" s="34">
        <f t="shared" si="15"/>
        <v>0.98204740473953522</v>
      </c>
    </row>
    <row r="297" spans="1:7">
      <c r="A297" s="20" t="s">
        <v>55</v>
      </c>
      <c r="B297" s="33">
        <v>38266</v>
      </c>
      <c r="C297" s="35">
        <v>0.796875</v>
      </c>
      <c r="D297" s="67">
        <f t="shared" si="13"/>
        <v>24.4375</v>
      </c>
      <c r="E297" s="67">
        <v>-1255566</v>
      </c>
      <c r="F297" s="67">
        <f t="shared" si="14"/>
        <v>14.532013888888889</v>
      </c>
      <c r="G297" s="34">
        <f t="shared" si="15"/>
        <v>0.98220699031769254</v>
      </c>
    </row>
    <row r="298" spans="1:7">
      <c r="A298" s="20" t="s">
        <v>55</v>
      </c>
      <c r="B298" s="33">
        <v>38312</v>
      </c>
      <c r="C298" s="35">
        <v>0.453125</v>
      </c>
      <c r="D298" s="67">
        <f t="shared" si="13"/>
        <v>24.5625</v>
      </c>
      <c r="E298" s="67">
        <v>-1255767</v>
      </c>
      <c r="F298" s="67">
        <f t="shared" si="14"/>
        <v>14.534340277777778</v>
      </c>
      <c r="G298" s="34">
        <f t="shared" si="15"/>
        <v>0.98236422904911247</v>
      </c>
    </row>
    <row r="299" spans="1:7">
      <c r="A299" s="20" t="s">
        <v>55</v>
      </c>
      <c r="B299" s="33">
        <v>38358</v>
      </c>
      <c r="C299" s="35">
        <v>0.109375</v>
      </c>
      <c r="D299" s="67">
        <f t="shared" si="13"/>
        <v>24.6875</v>
      </c>
      <c r="E299" s="67">
        <v>-1255965</v>
      </c>
      <c r="F299" s="67">
        <f t="shared" si="14"/>
        <v>14.536631944444444</v>
      </c>
      <c r="G299" s="34">
        <f t="shared" si="15"/>
        <v>0.98251912093379457</v>
      </c>
    </row>
    <row r="300" spans="1:7">
      <c r="A300" s="20" t="s">
        <v>55</v>
      </c>
      <c r="B300" s="33">
        <v>38403</v>
      </c>
      <c r="C300" s="35">
        <v>0.765625</v>
      </c>
      <c r="D300" s="67">
        <f t="shared" si="13"/>
        <v>24.8125</v>
      </c>
      <c r="E300" s="67">
        <v>-1256161</v>
      </c>
      <c r="F300" s="67">
        <f t="shared" si="14"/>
        <v>14.538900462962962</v>
      </c>
      <c r="G300" s="34">
        <f t="shared" si="15"/>
        <v>0.98267244825398503</v>
      </c>
    </row>
    <row r="301" spans="1:7">
      <c r="A301" s="20" t="s">
        <v>55</v>
      </c>
      <c r="B301" s="33">
        <v>38449</v>
      </c>
      <c r="C301" s="35">
        <v>0.421875</v>
      </c>
      <c r="D301" s="67">
        <f t="shared" si="13"/>
        <v>24.9375</v>
      </c>
      <c r="E301" s="67">
        <v>-1256354</v>
      </c>
      <c r="F301" s="67">
        <f t="shared" si="14"/>
        <v>14.541134259259259</v>
      </c>
      <c r="G301" s="34">
        <f t="shared" si="15"/>
        <v>0.98282342872743789</v>
      </c>
    </row>
  </sheetData>
  <mergeCells count="5">
    <mergeCell ref="L2:L5"/>
    <mergeCell ref="M2:T2"/>
    <mergeCell ref="Q3:Q5"/>
    <mergeCell ref="L1:T1"/>
    <mergeCell ref="A31:E3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T301"/>
  <sheetViews>
    <sheetView workbookViewId="0"/>
  </sheetViews>
  <sheetFormatPr defaultRowHeight="15"/>
  <cols>
    <col min="1" max="1" width="11.85546875" style="20" bestFit="1" customWidth="1"/>
    <col min="2" max="2" width="9.7109375" style="20" bestFit="1" customWidth="1"/>
    <col min="3" max="3" width="10" style="20" bestFit="1" customWidth="1"/>
    <col min="4" max="4" width="9.7109375" style="20" bestFit="1" customWidth="1"/>
    <col min="5" max="5" width="12.7109375" style="20" bestFit="1" customWidth="1"/>
    <col min="6" max="16384" width="9.140625" style="20"/>
  </cols>
  <sheetData>
    <row r="1" spans="1:20">
      <c r="A1" s="2">
        <v>22840</v>
      </c>
      <c r="L1" s="65" t="s">
        <v>105</v>
      </c>
      <c r="M1" s="65"/>
      <c r="N1" s="65"/>
      <c r="O1" s="65"/>
      <c r="P1" s="65"/>
      <c r="Q1" s="65"/>
      <c r="R1" s="65"/>
      <c r="S1" s="65"/>
      <c r="T1" s="65"/>
    </row>
    <row r="2" spans="1:20" ht="15" customHeight="1">
      <c r="L2" s="59" t="s">
        <v>9</v>
      </c>
      <c r="M2" s="62" t="s">
        <v>10</v>
      </c>
      <c r="N2" s="63"/>
      <c r="O2" s="63"/>
      <c r="P2" s="63"/>
      <c r="Q2" s="63"/>
      <c r="R2" s="63"/>
      <c r="S2" s="63"/>
      <c r="T2" s="64"/>
    </row>
    <row r="3" spans="1:20" ht="30">
      <c r="L3" s="60"/>
      <c r="M3" s="50" t="s">
        <v>11</v>
      </c>
      <c r="N3" s="50" t="s">
        <v>12</v>
      </c>
      <c r="O3" s="50" t="s">
        <v>13</v>
      </c>
      <c r="P3" s="50" t="s">
        <v>14</v>
      </c>
      <c r="Q3" s="59" t="s">
        <v>15</v>
      </c>
      <c r="R3" s="50" t="s">
        <v>16</v>
      </c>
      <c r="S3" s="50" t="s">
        <v>17</v>
      </c>
      <c r="T3" s="50" t="s">
        <v>18</v>
      </c>
    </row>
    <row r="4" spans="1:20">
      <c r="L4" s="60"/>
      <c r="M4" s="51" t="s">
        <v>19</v>
      </c>
      <c r="N4" s="51" t="s">
        <v>20</v>
      </c>
      <c r="O4" s="51" t="s">
        <v>20</v>
      </c>
      <c r="P4" s="51" t="s">
        <v>20</v>
      </c>
      <c r="Q4" s="60"/>
      <c r="R4" s="51" t="s">
        <v>21</v>
      </c>
      <c r="S4" s="51" t="s">
        <v>22</v>
      </c>
      <c r="T4" s="51" t="s">
        <v>21</v>
      </c>
    </row>
    <row r="5" spans="1:20">
      <c r="L5" s="61"/>
      <c r="M5" s="52" t="s">
        <v>20</v>
      </c>
      <c r="N5" s="52"/>
      <c r="O5" s="52"/>
      <c r="P5" s="52"/>
      <c r="Q5" s="61"/>
      <c r="R5" s="52"/>
      <c r="S5" s="52" t="s">
        <v>23</v>
      </c>
      <c r="T5" s="52"/>
    </row>
    <row r="6" spans="1:20">
      <c r="L6" s="22" t="s">
        <v>24</v>
      </c>
      <c r="M6" s="21">
        <v>-55460</v>
      </c>
      <c r="N6" s="21">
        <v>-61225</v>
      </c>
      <c r="O6" s="21">
        <v>-46446</v>
      </c>
      <c r="P6" s="21">
        <v>-9014</v>
      </c>
      <c r="Q6" s="21">
        <v>-18845</v>
      </c>
      <c r="R6" s="21">
        <v>74.400000000000006</v>
      </c>
      <c r="S6" s="21">
        <v>35.32</v>
      </c>
      <c r="T6" s="21">
        <v>0</v>
      </c>
    </row>
    <row r="7" spans="1:20">
      <c r="L7" s="22" t="s">
        <v>25</v>
      </c>
      <c r="M7" s="21">
        <v>0</v>
      </c>
      <c r="N7" s="21">
        <v>0</v>
      </c>
      <c r="O7" s="21">
        <v>0</v>
      </c>
      <c r="P7" s="21">
        <v>0</v>
      </c>
      <c r="Q7" s="21">
        <v>0</v>
      </c>
      <c r="R7" s="21">
        <v>0</v>
      </c>
      <c r="S7" s="21">
        <v>0</v>
      </c>
      <c r="T7" s="21">
        <v>0</v>
      </c>
    </row>
    <row r="8" spans="1:20">
      <c r="L8" s="22" t="s">
        <v>26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</row>
    <row r="9" spans="1:20">
      <c r="L9" s="22" t="s">
        <v>27</v>
      </c>
      <c r="M9" s="21">
        <v>0</v>
      </c>
      <c r="N9" s="21">
        <v>0</v>
      </c>
      <c r="O9" s="21">
        <v>0</v>
      </c>
      <c r="P9" s="21">
        <v>0</v>
      </c>
      <c r="Q9" s="21">
        <v>0</v>
      </c>
      <c r="R9" s="21">
        <v>99.9</v>
      </c>
      <c r="S9" s="21">
        <v>23.07</v>
      </c>
      <c r="T9" s="21">
        <v>0</v>
      </c>
    </row>
    <row r="10" spans="1:20">
      <c r="L10" s="22" t="s">
        <v>28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</row>
    <row r="11" spans="1:20">
      <c r="L11" s="22" t="s">
        <v>29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</row>
    <row r="12" spans="1:20">
      <c r="L12" s="22" t="s">
        <v>30</v>
      </c>
      <c r="M12" s="21">
        <v>-229240</v>
      </c>
      <c r="N12" s="21">
        <v>-254246</v>
      </c>
      <c r="O12" s="21">
        <v>-194360</v>
      </c>
      <c r="P12" s="21">
        <v>-34880</v>
      </c>
      <c r="Q12" s="21">
        <v>-74340</v>
      </c>
      <c r="R12" s="21">
        <v>95.5</v>
      </c>
      <c r="S12" s="21">
        <v>37</v>
      </c>
      <c r="T12" s="21">
        <v>0</v>
      </c>
    </row>
    <row r="13" spans="1:20">
      <c r="L13" s="22" t="s">
        <v>31</v>
      </c>
      <c r="M13" s="21">
        <v>-107378</v>
      </c>
      <c r="N13" s="21">
        <v>-123707</v>
      </c>
      <c r="O13" s="21">
        <v>-91199</v>
      </c>
      <c r="P13" s="21">
        <v>-16178</v>
      </c>
      <c r="Q13" s="21">
        <v>-39299</v>
      </c>
      <c r="R13" s="21">
        <v>98.6</v>
      </c>
      <c r="S13" s="21">
        <v>32.79</v>
      </c>
      <c r="T13" s="21">
        <v>0</v>
      </c>
    </row>
    <row r="14" spans="1:20">
      <c r="L14" s="22" t="s">
        <v>32</v>
      </c>
      <c r="M14" s="21">
        <v>-66452</v>
      </c>
      <c r="N14" s="21">
        <v>-71404</v>
      </c>
      <c r="O14" s="21">
        <v>-56206</v>
      </c>
      <c r="P14" s="21">
        <v>-10245</v>
      </c>
      <c r="Q14" s="21">
        <v>-20198</v>
      </c>
      <c r="R14" s="21">
        <v>91.5</v>
      </c>
      <c r="S14" s="21">
        <v>39.479999999999997</v>
      </c>
      <c r="T14" s="21">
        <v>0</v>
      </c>
    </row>
    <row r="15" spans="1:20">
      <c r="L15" s="22" t="s">
        <v>33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</row>
    <row r="16" spans="1:20">
      <c r="L16" s="8" t="s">
        <v>34</v>
      </c>
      <c r="Q16" s="20">
        <f>SUM(Q6:Q15)</f>
        <v>-152682</v>
      </c>
    </row>
    <row r="27" spans="1:9">
      <c r="A27" s="3" t="s">
        <v>0</v>
      </c>
      <c r="B27" s="3"/>
      <c r="C27" s="3" t="s">
        <v>1</v>
      </c>
      <c r="D27" s="3"/>
      <c r="E27" s="1" t="s">
        <v>2</v>
      </c>
      <c r="F27" s="1"/>
      <c r="G27" s="1"/>
      <c r="H27" s="1"/>
      <c r="I27" s="1"/>
    </row>
    <row r="28" spans="1:9">
      <c r="A28" s="4">
        <f>-Q16</f>
        <v>152682</v>
      </c>
      <c r="B28" s="4" t="s">
        <v>3</v>
      </c>
      <c r="C28" s="9">
        <v>46298616</v>
      </c>
      <c r="D28" s="1" t="s">
        <v>4</v>
      </c>
      <c r="E28" s="12">
        <f>C29/A28</f>
        <v>2.5426161317731264</v>
      </c>
      <c r="F28" s="1"/>
      <c r="G28" s="1"/>
      <c r="H28" s="1"/>
      <c r="I28" s="1"/>
    </row>
    <row r="29" spans="1:9">
      <c r="A29" s="1"/>
      <c r="B29" s="1"/>
      <c r="C29" s="10">
        <f>(C28*0.00002295675)*365.25</f>
        <v>388211.71623138449</v>
      </c>
      <c r="D29" s="1" t="s">
        <v>5</v>
      </c>
      <c r="E29" s="1"/>
      <c r="F29" s="1"/>
      <c r="G29" s="1"/>
      <c r="H29" s="1"/>
      <c r="I29" s="1"/>
    </row>
    <row r="30" spans="1:9">
      <c r="A30" s="1"/>
      <c r="B30" s="1"/>
      <c r="C30" s="10"/>
      <c r="D30" s="1"/>
      <c r="E30" s="1"/>
      <c r="F30" s="1"/>
      <c r="G30" s="1"/>
      <c r="H30" s="1"/>
      <c r="I30" s="1"/>
    </row>
    <row r="31" spans="1:9">
      <c r="A31" s="66" t="s">
        <v>106</v>
      </c>
      <c r="B31" s="66"/>
      <c r="C31" s="66"/>
      <c r="D31" s="66"/>
      <c r="E31" s="66"/>
      <c r="F31" s="1"/>
      <c r="G31" s="5"/>
      <c r="H31" s="3"/>
      <c r="I31" s="3"/>
    </row>
    <row r="32" spans="1:9" s="16" customFormat="1" ht="25.5">
      <c r="A32" s="15" t="s">
        <v>6</v>
      </c>
      <c r="B32" s="15" t="s">
        <v>7</v>
      </c>
      <c r="C32" s="15" t="s">
        <v>8</v>
      </c>
      <c r="D32" s="15" t="s">
        <v>5</v>
      </c>
      <c r="E32" s="15" t="s">
        <v>90</v>
      </c>
      <c r="F32" s="15"/>
      <c r="G32" s="15"/>
      <c r="H32" s="15"/>
      <c r="I32" s="15"/>
    </row>
    <row r="33" spans="1:9">
      <c r="A33" s="20" t="s">
        <v>35</v>
      </c>
      <c r="B33" s="20">
        <v>-55638.720000000001</v>
      </c>
      <c r="C33" s="12">
        <f>-B33/86400</f>
        <v>0.64396666666666669</v>
      </c>
      <c r="D33" s="10">
        <f>-(B33*0.00002295675)*365.25</f>
        <v>466.52804870274002</v>
      </c>
      <c r="E33" s="17">
        <f t="shared" ref="E33:E52" si="0">$A$28/C33</f>
        <v>237096.12298773229</v>
      </c>
      <c r="F33" s="6"/>
      <c r="G33" s="7"/>
      <c r="H33" s="7"/>
      <c r="I33" s="7"/>
    </row>
    <row r="34" spans="1:9">
      <c r="A34" s="20" t="s">
        <v>36</v>
      </c>
      <c r="B34" s="20">
        <v>-2578.4569999999999</v>
      </c>
      <c r="C34" s="12">
        <f t="shared" ref="C34:C86" si="1">-B34/86400</f>
        <v>2.9843252314814814E-2</v>
      </c>
      <c r="D34" s="10">
        <f t="shared" ref="D34:D86" si="2">-(B34*0.00002295675)*365.25</f>
        <v>21.620240596367438</v>
      </c>
      <c r="E34" s="17">
        <f t="shared" si="0"/>
        <v>5116131.3917587148</v>
      </c>
      <c r="F34" s="6"/>
      <c r="G34" s="7"/>
      <c r="H34" s="7"/>
      <c r="I34" s="7"/>
    </row>
    <row r="35" spans="1:9">
      <c r="A35" s="20" t="s">
        <v>37</v>
      </c>
      <c r="B35" s="20">
        <v>-6566.6670000000004</v>
      </c>
      <c r="C35" s="12">
        <f t="shared" si="1"/>
        <v>7.6003090277777782E-2</v>
      </c>
      <c r="D35" s="10">
        <f t="shared" si="2"/>
        <v>55.06119375123432</v>
      </c>
      <c r="E35" s="17">
        <f t="shared" si="0"/>
        <v>2008891.9995486294</v>
      </c>
      <c r="F35" s="6"/>
      <c r="G35" s="7"/>
      <c r="H35" s="7"/>
      <c r="I35" s="7"/>
    </row>
    <row r="36" spans="1:9">
      <c r="A36" s="20" t="s">
        <v>38</v>
      </c>
      <c r="B36" s="20">
        <v>-6314.299</v>
      </c>
      <c r="C36" s="12">
        <f t="shared" si="1"/>
        <v>7.3082164351851858E-2</v>
      </c>
      <c r="D36" s="10">
        <f t="shared" si="2"/>
        <v>52.945099948303316</v>
      </c>
      <c r="E36" s="17">
        <f t="shared" si="0"/>
        <v>2089182.7897285193</v>
      </c>
      <c r="F36" s="6"/>
      <c r="G36" s="7"/>
      <c r="H36" s="7"/>
      <c r="I36" s="7"/>
    </row>
    <row r="37" spans="1:9">
      <c r="A37" s="20" t="s">
        <v>39</v>
      </c>
      <c r="B37" s="20">
        <v>-1190.807</v>
      </c>
      <c r="C37" s="12">
        <f t="shared" si="1"/>
        <v>1.3782488425925925E-2</v>
      </c>
      <c r="D37" s="10">
        <f t="shared" si="2"/>
        <v>9.9848606526455619</v>
      </c>
      <c r="E37" s="17">
        <f t="shared" si="0"/>
        <v>11077970.485561473</v>
      </c>
      <c r="F37" s="6"/>
      <c r="G37" s="7"/>
      <c r="H37" s="7"/>
      <c r="I37" s="7"/>
    </row>
    <row r="38" spans="1:9">
      <c r="A38" s="20" t="s">
        <v>40</v>
      </c>
      <c r="B38" s="20">
        <v>-26187.73</v>
      </c>
      <c r="C38" s="12">
        <f t="shared" si="1"/>
        <v>0.30309872685185185</v>
      </c>
      <c r="D38" s="10">
        <f t="shared" si="2"/>
        <v>219.58288358995688</v>
      </c>
      <c r="E38" s="17">
        <f t="shared" si="0"/>
        <v>503736.85691734258</v>
      </c>
      <c r="F38" s="1"/>
      <c r="G38" s="1"/>
      <c r="H38" s="1"/>
      <c r="I38" s="1"/>
    </row>
    <row r="39" spans="1:9">
      <c r="A39" s="20" t="s">
        <v>41</v>
      </c>
      <c r="B39" s="20">
        <v>-117.499</v>
      </c>
      <c r="C39" s="19">
        <f t="shared" si="1"/>
        <v>1.3599421296296296E-3</v>
      </c>
      <c r="D39" s="10">
        <f t="shared" si="2"/>
        <v>0.98522358520331244</v>
      </c>
      <c r="E39" s="17">
        <f t="shared" si="0"/>
        <v>112270953.79535146</v>
      </c>
      <c r="F39" s="1"/>
      <c r="G39" s="1"/>
      <c r="H39" s="1"/>
      <c r="I39" s="1"/>
    </row>
    <row r="40" spans="1:9">
      <c r="A40" s="20" t="s">
        <v>42</v>
      </c>
      <c r="B40" s="20">
        <v>-40401.57</v>
      </c>
      <c r="C40" s="12">
        <f t="shared" si="1"/>
        <v>0.46761076388888889</v>
      </c>
      <c r="D40" s="10">
        <f t="shared" si="2"/>
        <v>338.76526305111184</v>
      </c>
      <c r="E40" s="17">
        <f t="shared" si="0"/>
        <v>326515.15275272715</v>
      </c>
      <c r="F40" s="1"/>
      <c r="G40" s="1"/>
      <c r="H40" s="1"/>
      <c r="I40" s="1"/>
    </row>
    <row r="41" spans="1:9">
      <c r="A41" s="20" t="s">
        <v>43</v>
      </c>
      <c r="B41" s="20">
        <v>-96560.39</v>
      </c>
      <c r="C41" s="12">
        <f t="shared" si="1"/>
        <v>1.1175971064814816</v>
      </c>
      <c r="D41" s="10">
        <f t="shared" si="2"/>
        <v>809.65432577664558</v>
      </c>
      <c r="E41" s="17">
        <f t="shared" si="0"/>
        <v>136616.31648339448</v>
      </c>
      <c r="F41" s="1"/>
      <c r="G41" s="1"/>
      <c r="H41" s="1"/>
      <c r="I41" s="1"/>
    </row>
    <row r="42" spans="1:9">
      <c r="A42" s="20" t="s">
        <v>44</v>
      </c>
      <c r="B42" s="20">
        <v>-11878.13</v>
      </c>
      <c r="C42" s="12">
        <f t="shared" si="1"/>
        <v>0.13747835648148146</v>
      </c>
      <c r="D42" s="10">
        <f t="shared" si="2"/>
        <v>99.597561035506871</v>
      </c>
      <c r="E42" s="17">
        <f t="shared" si="0"/>
        <v>1110589.3604464678</v>
      </c>
      <c r="F42" s="1"/>
      <c r="G42" s="1"/>
      <c r="H42" s="1"/>
      <c r="I42" s="1"/>
    </row>
    <row r="43" spans="1:9">
      <c r="A43" s="20" t="s">
        <v>45</v>
      </c>
      <c r="B43" s="20">
        <v>-17466.54</v>
      </c>
      <c r="C43" s="12">
        <f t="shared" si="1"/>
        <v>0.20215902777777778</v>
      </c>
      <c r="D43" s="10">
        <f t="shared" si="2"/>
        <v>146.45611588096128</v>
      </c>
      <c r="E43" s="17">
        <f t="shared" si="0"/>
        <v>755256.89690116071</v>
      </c>
      <c r="F43" s="1"/>
      <c r="G43" s="1"/>
      <c r="H43" s="1"/>
      <c r="I43" s="1"/>
    </row>
    <row r="44" spans="1:9">
      <c r="A44" s="20" t="s">
        <v>46</v>
      </c>
      <c r="B44" s="20">
        <v>-3244541</v>
      </c>
      <c r="C44" s="12">
        <f t="shared" si="1"/>
        <v>37.552557870370372</v>
      </c>
      <c r="D44" s="10">
        <f t="shared" si="2"/>
        <v>27205.32358878919</v>
      </c>
      <c r="E44" s="17">
        <f t="shared" si="0"/>
        <v>4065.8215753784589</v>
      </c>
      <c r="F44" s="1"/>
      <c r="G44" s="1"/>
      <c r="H44" s="1"/>
      <c r="I44" s="1"/>
    </row>
    <row r="45" spans="1:9">
      <c r="A45" s="20" t="s">
        <v>47</v>
      </c>
      <c r="B45" s="20">
        <v>-10798.54</v>
      </c>
      <c r="C45" s="12">
        <f t="shared" si="1"/>
        <v>0.12498310185185187</v>
      </c>
      <c r="D45" s="10">
        <f t="shared" si="2"/>
        <v>90.545249693711256</v>
      </c>
      <c r="E45" s="17">
        <f t="shared" si="0"/>
        <v>1221621.1450807238</v>
      </c>
    </row>
    <row r="46" spans="1:9">
      <c r="A46" s="20" t="s">
        <v>48</v>
      </c>
      <c r="B46" s="20">
        <v>-4795.0469999999996</v>
      </c>
      <c r="C46" s="12">
        <f t="shared" si="1"/>
        <v>5.5498229166666663E-2</v>
      </c>
      <c r="D46" s="10">
        <f t="shared" si="2"/>
        <v>40.206243428100557</v>
      </c>
      <c r="E46" s="17">
        <f t="shared" si="0"/>
        <v>2751114.8065910512</v>
      </c>
    </row>
    <row r="47" spans="1:9">
      <c r="A47" s="20" t="s">
        <v>49</v>
      </c>
      <c r="B47" s="20">
        <v>-73500.7</v>
      </c>
      <c r="C47" s="12">
        <f t="shared" si="1"/>
        <v>0.85070254629629627</v>
      </c>
      <c r="D47" s="10">
        <f t="shared" si="2"/>
        <v>616.29991037330626</v>
      </c>
      <c r="E47" s="17">
        <f t="shared" si="0"/>
        <v>179477.53966969022</v>
      </c>
    </row>
    <row r="48" spans="1:9">
      <c r="A48" s="20" t="s">
        <v>50</v>
      </c>
      <c r="B48" s="20">
        <v>-480097</v>
      </c>
      <c r="C48" s="12">
        <f t="shared" si="1"/>
        <v>5.5566782407407409</v>
      </c>
      <c r="D48" s="10">
        <f t="shared" si="2"/>
        <v>4025.5907504349375</v>
      </c>
      <c r="E48" s="17">
        <f t="shared" si="0"/>
        <v>27477.207314355222</v>
      </c>
    </row>
    <row r="49" spans="1:5">
      <c r="A49" s="20" t="s">
        <v>51</v>
      </c>
      <c r="B49" s="20">
        <v>-5736.491</v>
      </c>
      <c r="C49" s="12">
        <f t="shared" si="1"/>
        <v>6.6394571759259266E-2</v>
      </c>
      <c r="D49" s="10">
        <f t="shared" si="2"/>
        <v>48.100207061392318</v>
      </c>
      <c r="E49" s="17">
        <f t="shared" si="0"/>
        <v>2299615.70583829</v>
      </c>
    </row>
    <row r="50" spans="1:5">
      <c r="A50" s="20" t="s">
        <v>52</v>
      </c>
      <c r="B50" s="20">
        <v>-50048.21</v>
      </c>
      <c r="C50" s="12">
        <f t="shared" si="1"/>
        <v>0.57926168981481485</v>
      </c>
      <c r="D50" s="10">
        <f t="shared" si="2"/>
        <v>419.65188545611687</v>
      </c>
      <c r="E50" s="17">
        <f t="shared" si="0"/>
        <v>263580.35182477057</v>
      </c>
    </row>
    <row r="51" spans="1:5">
      <c r="A51" s="20" t="s">
        <v>53</v>
      </c>
      <c r="B51" s="20">
        <v>-906867.7</v>
      </c>
      <c r="C51" s="12">
        <f t="shared" si="1"/>
        <v>10.496153935185184</v>
      </c>
      <c r="D51" s="10">
        <f t="shared" si="2"/>
        <v>7604.0429850388682</v>
      </c>
      <c r="E51" s="17">
        <f t="shared" si="0"/>
        <v>14546.471111497302</v>
      </c>
    </row>
    <row r="52" spans="1:5">
      <c r="A52" s="20" t="s">
        <v>54</v>
      </c>
      <c r="B52" s="20">
        <v>-73231.59</v>
      </c>
      <c r="C52" s="12">
        <f t="shared" si="1"/>
        <v>0.84758784722222213</v>
      </c>
      <c r="D52" s="10">
        <f t="shared" si="2"/>
        <v>614.04343568829563</v>
      </c>
      <c r="E52" s="17">
        <f t="shared" si="0"/>
        <v>180137.08018629666</v>
      </c>
    </row>
    <row r="53" spans="1:5">
      <c r="A53" s="20" t="s">
        <v>55</v>
      </c>
      <c r="B53" s="20">
        <v>-1253367</v>
      </c>
      <c r="C53" s="13">
        <f t="shared" si="1"/>
        <v>14.506562499999999</v>
      </c>
      <c r="D53" s="14">
        <f t="shared" si="2"/>
        <v>10509.423308415562</v>
      </c>
      <c r="E53" s="14">
        <f>$A$28/C53</f>
        <v>10525.029620214989</v>
      </c>
    </row>
    <row r="54" spans="1:5">
      <c r="A54" s="20" t="s">
        <v>56</v>
      </c>
      <c r="B54" s="20">
        <v>-799876.4</v>
      </c>
      <c r="C54" s="12">
        <f t="shared" si="1"/>
        <v>9.2578287037037033</v>
      </c>
      <c r="D54" s="10">
        <f t="shared" si="2"/>
        <v>6706.9259698169253</v>
      </c>
      <c r="E54" s="18">
        <f t="shared" ref="E54:E86" si="3">$A$28/C54</f>
        <v>16492.204045525035</v>
      </c>
    </row>
    <row r="55" spans="1:5">
      <c r="A55" s="20" t="s">
        <v>57</v>
      </c>
      <c r="B55" s="20">
        <v>-3164811</v>
      </c>
      <c r="C55" s="12">
        <f t="shared" si="1"/>
        <v>36.629756944444445</v>
      </c>
      <c r="D55" s="10">
        <f t="shared" si="2"/>
        <v>26536.791291082314</v>
      </c>
      <c r="E55" s="18">
        <f t="shared" si="3"/>
        <v>4168.2504263287756</v>
      </c>
    </row>
    <row r="56" spans="1:5">
      <c r="A56" s="20" t="s">
        <v>58</v>
      </c>
      <c r="B56" s="20">
        <v>-128.1096</v>
      </c>
      <c r="C56" s="19">
        <f t="shared" si="1"/>
        <v>1.4827499999999999E-3</v>
      </c>
      <c r="D56" s="10">
        <f t="shared" si="2"/>
        <v>1.0741929668419501</v>
      </c>
      <c r="E56" s="18">
        <f t="shared" si="3"/>
        <v>102972180.07081437</v>
      </c>
    </row>
    <row r="57" spans="1:5">
      <c r="A57" s="20" t="s">
        <v>59</v>
      </c>
      <c r="B57" s="20">
        <v>-2665.172</v>
      </c>
      <c r="C57" s="12">
        <f t="shared" si="1"/>
        <v>3.0846898148148148E-2</v>
      </c>
      <c r="D57" s="10">
        <f t="shared" si="2"/>
        <v>22.347341790342753</v>
      </c>
      <c r="E57" s="18">
        <f t="shared" si="3"/>
        <v>4949671.090646307</v>
      </c>
    </row>
    <row r="58" spans="1:5">
      <c r="A58" s="20" t="s">
        <v>60</v>
      </c>
      <c r="B58" s="20">
        <v>-1291878</v>
      </c>
      <c r="C58" s="12">
        <f t="shared" si="1"/>
        <v>14.952291666666667</v>
      </c>
      <c r="D58" s="10">
        <f t="shared" si="2"/>
        <v>10832.336230991625</v>
      </c>
      <c r="E58" s="18">
        <f t="shared" si="3"/>
        <v>10211.277535494837</v>
      </c>
    </row>
    <row r="59" spans="1:5">
      <c r="A59" s="20" t="s">
        <v>61</v>
      </c>
      <c r="B59" s="20">
        <v>-10364.76</v>
      </c>
      <c r="C59" s="12">
        <f t="shared" si="1"/>
        <v>0.1199625</v>
      </c>
      <c r="D59" s="10">
        <f t="shared" si="2"/>
        <v>86.908024808482494</v>
      </c>
      <c r="E59" s="18">
        <f t="shared" si="3"/>
        <v>1272747.7336667709</v>
      </c>
    </row>
    <row r="60" spans="1:5">
      <c r="A60" s="20" t="s">
        <v>62</v>
      </c>
      <c r="B60" s="20">
        <v>-4334152</v>
      </c>
      <c r="C60" s="12">
        <f t="shared" si="1"/>
        <v>50.163796296296297</v>
      </c>
      <c r="D60" s="10">
        <f t="shared" si="2"/>
        <v>36341.660543971499</v>
      </c>
      <c r="E60" s="18">
        <f t="shared" si="3"/>
        <v>3043.6691652715454</v>
      </c>
    </row>
    <row r="61" spans="1:5">
      <c r="A61" s="20" t="s">
        <v>63</v>
      </c>
      <c r="B61" s="20">
        <v>-306008.2</v>
      </c>
      <c r="C61" s="12">
        <f t="shared" si="1"/>
        <v>3.5417615740740742</v>
      </c>
      <c r="D61" s="10">
        <f t="shared" si="2"/>
        <v>2565.8643554890878</v>
      </c>
      <c r="E61" s="18">
        <f t="shared" si="3"/>
        <v>43109.056554693634</v>
      </c>
    </row>
    <row r="62" spans="1:5">
      <c r="A62" s="20" t="s">
        <v>64</v>
      </c>
      <c r="B62" s="20">
        <v>-494467.5</v>
      </c>
      <c r="C62" s="12">
        <f t="shared" si="1"/>
        <v>5.7230034722222225</v>
      </c>
      <c r="D62" s="10">
        <f t="shared" si="2"/>
        <v>4146.0867166232811</v>
      </c>
      <c r="E62" s="18">
        <f t="shared" si="3"/>
        <v>26678.648849519937</v>
      </c>
    </row>
    <row r="63" spans="1:5">
      <c r="A63" s="20" t="s">
        <v>65</v>
      </c>
      <c r="B63" s="20">
        <v>-113682.2</v>
      </c>
      <c r="C63" s="12">
        <f t="shared" si="1"/>
        <v>1.3157662037037037</v>
      </c>
      <c r="D63" s="10">
        <f t="shared" si="2"/>
        <v>953.21989683146239</v>
      </c>
      <c r="E63" s="18">
        <f t="shared" si="3"/>
        <v>116040.37219547124</v>
      </c>
    </row>
    <row r="64" spans="1:5">
      <c r="A64" s="20" t="s">
        <v>66</v>
      </c>
      <c r="B64" s="20">
        <v>-1344354</v>
      </c>
      <c r="C64" s="12">
        <f t="shared" si="1"/>
        <v>15.559652777777778</v>
      </c>
      <c r="D64" s="10">
        <f t="shared" si="2"/>
        <v>11272.345021339876</v>
      </c>
      <c r="E64" s="18">
        <f t="shared" si="3"/>
        <v>9812.6868369491967</v>
      </c>
    </row>
    <row r="65" spans="1:5">
      <c r="A65" s="20" t="s">
        <v>67</v>
      </c>
      <c r="B65" s="20">
        <v>-2514592</v>
      </c>
      <c r="C65" s="12">
        <f t="shared" si="1"/>
        <v>29.104074074074074</v>
      </c>
      <c r="D65" s="10">
        <f t="shared" si="2"/>
        <v>21084.735577013998</v>
      </c>
      <c r="E65" s="18">
        <f t="shared" si="3"/>
        <v>5246.0696606049805</v>
      </c>
    </row>
    <row r="66" spans="1:5">
      <c r="A66" s="20" t="s">
        <v>68</v>
      </c>
      <c r="B66" s="20">
        <v>-27.011559999999999</v>
      </c>
      <c r="C66" s="19">
        <f t="shared" si="1"/>
        <v>3.126337962962963E-4</v>
      </c>
      <c r="D66" s="10">
        <f t="shared" si="2"/>
        <v>0.2264906593684575</v>
      </c>
      <c r="E66" s="18">
        <f t="shared" si="3"/>
        <v>488373303.87434119</v>
      </c>
    </row>
    <row r="67" spans="1:5">
      <c r="A67" s="20" t="s">
        <v>69</v>
      </c>
      <c r="B67" s="20">
        <v>-101.8484</v>
      </c>
      <c r="C67" s="19">
        <f t="shared" si="1"/>
        <v>1.1788009259259258E-3</v>
      </c>
      <c r="D67" s="10">
        <f t="shared" si="2"/>
        <v>0.853994040759675</v>
      </c>
      <c r="E67" s="18">
        <f t="shared" si="3"/>
        <v>129523142.23885699</v>
      </c>
    </row>
    <row r="68" spans="1:5">
      <c r="A68" s="20" t="s">
        <v>70</v>
      </c>
      <c r="B68" s="20">
        <v>-2163896</v>
      </c>
      <c r="C68" s="12">
        <f t="shared" si="1"/>
        <v>25.045092592592592</v>
      </c>
      <c r="D68" s="10">
        <f t="shared" si="2"/>
        <v>18144.166121644499</v>
      </c>
      <c r="E68" s="18">
        <f t="shared" si="3"/>
        <v>6096.284109772374</v>
      </c>
    </row>
    <row r="69" spans="1:5">
      <c r="A69" s="20" t="s">
        <v>71</v>
      </c>
      <c r="B69" s="20">
        <v>-3116610</v>
      </c>
      <c r="C69" s="12">
        <f t="shared" si="1"/>
        <v>36.071874999999999</v>
      </c>
      <c r="D69" s="10">
        <f t="shared" si="2"/>
        <v>26132.628174541878</v>
      </c>
      <c r="E69" s="18">
        <f t="shared" si="3"/>
        <v>4232.7159317335181</v>
      </c>
    </row>
    <row r="70" spans="1:5">
      <c r="A70" s="20" t="s">
        <v>72</v>
      </c>
      <c r="B70" s="20">
        <v>-4976.3230000000003</v>
      </c>
      <c r="C70" s="12">
        <f t="shared" si="1"/>
        <v>5.7596331018518521E-2</v>
      </c>
      <c r="D70" s="10">
        <f t="shared" si="2"/>
        <v>41.726234156798817</v>
      </c>
      <c r="E70" s="18">
        <f t="shared" si="3"/>
        <v>2650898.0224957261</v>
      </c>
    </row>
    <row r="71" spans="1:5">
      <c r="A71" s="20" t="s">
        <v>73</v>
      </c>
      <c r="B71" s="20">
        <v>-1518.893</v>
      </c>
      <c r="C71" s="12">
        <f t="shared" si="1"/>
        <v>1.7579780092592593E-2</v>
      </c>
      <c r="D71" s="10">
        <f t="shared" si="2"/>
        <v>12.735846322098187</v>
      </c>
      <c r="E71" s="18">
        <f t="shared" si="3"/>
        <v>8685091.5765626673</v>
      </c>
    </row>
    <row r="72" spans="1:5">
      <c r="A72" s="20" t="s">
        <v>74</v>
      </c>
      <c r="B72" s="20">
        <v>-10308.39</v>
      </c>
      <c r="C72" s="12">
        <f t="shared" si="1"/>
        <v>0.11931006944444444</v>
      </c>
      <c r="D72" s="10">
        <f t="shared" si="2"/>
        <v>86.435365011395618</v>
      </c>
      <c r="E72" s="18">
        <f t="shared" si="3"/>
        <v>1279707.5780019965</v>
      </c>
    </row>
    <row r="73" spans="1:5">
      <c r="A73" s="20" t="s">
        <v>75</v>
      </c>
      <c r="B73" s="20">
        <v>-73.180090000000007</v>
      </c>
      <c r="C73" s="19">
        <f t="shared" si="1"/>
        <v>8.4699178240740748E-4</v>
      </c>
      <c r="D73" s="10">
        <f t="shared" si="2"/>
        <v>0.61361161061201441</v>
      </c>
      <c r="E73" s="18">
        <f t="shared" si="3"/>
        <v>180263850.45440638</v>
      </c>
    </row>
    <row r="74" spans="1:5">
      <c r="A74" s="20" t="s">
        <v>76</v>
      </c>
      <c r="B74" s="20">
        <v>-1796.0319999999999</v>
      </c>
      <c r="C74" s="12">
        <f t="shared" si="1"/>
        <v>2.0787407407407407E-2</v>
      </c>
      <c r="D74" s="10">
        <f t="shared" si="2"/>
        <v>15.059643794243998</v>
      </c>
      <c r="E74" s="18">
        <f t="shared" si="3"/>
        <v>7344927.4845882477</v>
      </c>
    </row>
    <row r="75" spans="1:5">
      <c r="A75" s="20" t="s">
        <v>77</v>
      </c>
      <c r="B75" s="20">
        <v>-13829.78</v>
      </c>
      <c r="C75" s="12">
        <f t="shared" si="1"/>
        <v>0.16006689814814815</v>
      </c>
      <c r="D75" s="10">
        <f t="shared" si="2"/>
        <v>115.96205443597876</v>
      </c>
      <c r="E75" s="18">
        <f t="shared" si="3"/>
        <v>953863.67679023091</v>
      </c>
    </row>
    <row r="76" spans="1:5">
      <c r="A76" s="20" t="s">
        <v>78</v>
      </c>
      <c r="B76" s="20">
        <v>-3064.1950000000002</v>
      </c>
      <c r="C76" s="12">
        <f t="shared" si="1"/>
        <v>3.5465219907407412E-2</v>
      </c>
      <c r="D76" s="10">
        <f t="shared" si="2"/>
        <v>25.693130866322814</v>
      </c>
      <c r="E76" s="18">
        <f t="shared" si="3"/>
        <v>4305119.2238091892</v>
      </c>
    </row>
    <row r="77" spans="1:5">
      <c r="A77" s="20" t="s">
        <v>79</v>
      </c>
      <c r="B77" s="20">
        <v>-1232479</v>
      </c>
      <c r="C77" s="12">
        <f t="shared" si="1"/>
        <v>14.26480324074074</v>
      </c>
      <c r="D77" s="10">
        <f t="shared" si="2"/>
        <v>10334.278411457062</v>
      </c>
      <c r="E77" s="18">
        <f t="shared" si="3"/>
        <v>10703.407360287682</v>
      </c>
    </row>
    <row r="78" spans="1:5">
      <c r="A78" s="20" t="s">
        <v>80</v>
      </c>
      <c r="B78" s="20">
        <v>-37308.269999999997</v>
      </c>
      <c r="C78" s="12">
        <f t="shared" si="1"/>
        <v>0.43180868055555549</v>
      </c>
      <c r="D78" s="10">
        <f t="shared" si="2"/>
        <v>312.82808812954312</v>
      </c>
      <c r="E78" s="18">
        <f t="shared" si="3"/>
        <v>353587.14837219741</v>
      </c>
    </row>
    <row r="79" spans="1:5">
      <c r="A79" s="20" t="s">
        <v>81</v>
      </c>
      <c r="B79" s="20">
        <v>-64114.44</v>
      </c>
      <c r="C79" s="12">
        <f t="shared" si="1"/>
        <v>0.74206527777777775</v>
      </c>
      <c r="D79" s="10">
        <f t="shared" si="2"/>
        <v>537.5965620141676</v>
      </c>
      <c r="E79" s="18">
        <f t="shared" si="3"/>
        <v>205752.78829542923</v>
      </c>
    </row>
    <row r="80" spans="1:5">
      <c r="A80" s="20" t="s">
        <v>82</v>
      </c>
      <c r="B80" s="20">
        <v>-499726.3</v>
      </c>
      <c r="C80" s="12">
        <f t="shared" si="1"/>
        <v>5.783869212962963</v>
      </c>
      <c r="D80" s="10">
        <f t="shared" si="2"/>
        <v>4190.1815071310066</v>
      </c>
      <c r="E80" s="18">
        <f t="shared" si="3"/>
        <v>26397.89981035619</v>
      </c>
    </row>
    <row r="81" spans="1:5">
      <c r="A81" s="20" t="s">
        <v>83</v>
      </c>
      <c r="B81" s="20">
        <v>-374158</v>
      </c>
      <c r="C81" s="12">
        <f t="shared" si="1"/>
        <v>4.3305324074074072</v>
      </c>
      <c r="D81" s="10">
        <f t="shared" si="2"/>
        <v>3137.2972211891251</v>
      </c>
      <c r="E81" s="18">
        <f t="shared" si="3"/>
        <v>35257.096734534607</v>
      </c>
    </row>
    <row r="82" spans="1:5">
      <c r="A82" s="20" t="s">
        <v>84</v>
      </c>
      <c r="B82" s="20">
        <v>-3015.0949999999998</v>
      </c>
      <c r="C82" s="12">
        <f t="shared" si="1"/>
        <v>3.4896932870370365E-2</v>
      </c>
      <c r="D82" s="10">
        <f t="shared" si="2"/>
        <v>25.281429677091563</v>
      </c>
      <c r="E82" s="18">
        <f t="shared" si="3"/>
        <v>4375226.9165648185</v>
      </c>
    </row>
    <row r="83" spans="1:5">
      <c r="A83" s="20" t="s">
        <v>85</v>
      </c>
      <c r="B83" s="20">
        <v>-4156.0460000000003</v>
      </c>
      <c r="C83" s="12">
        <f t="shared" si="1"/>
        <v>4.8102384259259265E-2</v>
      </c>
      <c r="D83" s="10">
        <f t="shared" si="2"/>
        <v>34.848250116085126</v>
      </c>
      <c r="E83" s="18">
        <f t="shared" si="3"/>
        <v>3174104.6177063482</v>
      </c>
    </row>
    <row r="84" spans="1:5">
      <c r="A84" s="20" t="s">
        <v>86</v>
      </c>
      <c r="B84" s="20">
        <v>-3984.9189999999999</v>
      </c>
      <c r="C84" s="12">
        <f t="shared" si="1"/>
        <v>4.6121747685185184E-2</v>
      </c>
      <c r="D84" s="10">
        <f t="shared" si="2"/>
        <v>33.413358274749562</v>
      </c>
      <c r="E84" s="18">
        <f t="shared" si="3"/>
        <v>3310412.2819058555</v>
      </c>
    </row>
    <row r="85" spans="1:5">
      <c r="A85" s="20" t="s">
        <v>87</v>
      </c>
      <c r="B85" s="20">
        <v>-3726520</v>
      </c>
      <c r="C85" s="12">
        <f t="shared" si="1"/>
        <v>43.131018518518516</v>
      </c>
      <c r="D85" s="10">
        <f t="shared" si="2"/>
        <v>31246.694820652498</v>
      </c>
      <c r="E85" s="18">
        <f t="shared" si="3"/>
        <v>3539.958137887359</v>
      </c>
    </row>
    <row r="86" spans="1:5">
      <c r="A86" s="20" t="s">
        <v>88</v>
      </c>
      <c r="B86" s="11">
        <v>-12968571</v>
      </c>
      <c r="C86" s="12">
        <f t="shared" si="1"/>
        <v>150.0992013888889</v>
      </c>
      <c r="D86" s="10">
        <f t="shared" si="2"/>
        <v>108740.85750162731</v>
      </c>
      <c r="E86" s="18">
        <f t="shared" si="3"/>
        <v>1017.2072775018928</v>
      </c>
    </row>
    <row r="88" spans="1:5">
      <c r="A88" s="20" t="s">
        <v>89</v>
      </c>
      <c r="D88" s="10">
        <f>SUM(D33:D86)</f>
        <v>377114.08136102842</v>
      </c>
    </row>
    <row r="100" spans="1:7">
      <c r="A100" s="20" t="s">
        <v>6</v>
      </c>
      <c r="B100" s="20" t="s">
        <v>116</v>
      </c>
      <c r="C100" s="20" t="s">
        <v>118</v>
      </c>
      <c r="D100" s="33">
        <v>29341</v>
      </c>
      <c r="E100" s="19" t="s">
        <v>119</v>
      </c>
      <c r="F100" s="19" t="s">
        <v>117</v>
      </c>
      <c r="G100" s="34" t="s">
        <v>115</v>
      </c>
    </row>
    <row r="101" spans="1:7">
      <c r="A101" s="20" t="s">
        <v>55</v>
      </c>
      <c r="B101" s="33">
        <v>29341</v>
      </c>
      <c r="C101" s="35">
        <v>0</v>
      </c>
      <c r="D101" s="67">
        <f>((B101+C101)-$D$100)/365.25</f>
        <v>0</v>
      </c>
      <c r="E101" s="67">
        <v>0</v>
      </c>
      <c r="F101" s="67">
        <f>-E101/86400</f>
        <v>0</v>
      </c>
      <c r="G101" s="34">
        <f>F101/$C$53</f>
        <v>0</v>
      </c>
    </row>
    <row r="102" spans="1:7">
      <c r="A102" s="20" t="s">
        <v>55</v>
      </c>
      <c r="B102" s="33">
        <v>29363</v>
      </c>
      <c r="C102" s="35">
        <v>0.828125</v>
      </c>
      <c r="D102" s="67">
        <f t="shared" ref="D102:D165" si="4">((B102+C102)-$D$100)/365.25</f>
        <v>6.25E-2</v>
      </c>
      <c r="E102" s="67">
        <v>-225143.6</v>
      </c>
      <c r="F102" s="67">
        <f t="shared" ref="F102:F165" si="5">-E102/86400</f>
        <v>2.6058287037037036</v>
      </c>
      <c r="G102" s="34">
        <f t="shared" ref="G102:G165" si="6">F102/$C$53</f>
        <v>0.17963102586872001</v>
      </c>
    </row>
    <row r="103" spans="1:7">
      <c r="A103" s="20" t="s">
        <v>55</v>
      </c>
      <c r="B103" s="33">
        <v>29409</v>
      </c>
      <c r="C103" s="35">
        <v>0.484375</v>
      </c>
      <c r="D103" s="67">
        <f t="shared" si="4"/>
        <v>0.1875</v>
      </c>
      <c r="E103" s="67">
        <v>-352371.9</v>
      </c>
      <c r="F103" s="67">
        <f t="shared" si="5"/>
        <v>4.0783784722222221</v>
      </c>
      <c r="G103" s="34">
        <f t="shared" si="6"/>
        <v>0.28114024064779108</v>
      </c>
    </row>
    <row r="104" spans="1:7">
      <c r="A104" s="20" t="s">
        <v>55</v>
      </c>
      <c r="B104" s="33">
        <v>29455</v>
      </c>
      <c r="C104" s="35">
        <v>0.140625</v>
      </c>
      <c r="D104" s="67">
        <f t="shared" si="4"/>
        <v>0.3125</v>
      </c>
      <c r="E104" s="67">
        <v>-435033</v>
      </c>
      <c r="F104" s="67">
        <f t="shared" si="5"/>
        <v>5.0351041666666667</v>
      </c>
      <c r="G104" s="34">
        <f t="shared" si="6"/>
        <v>0.34709147440454396</v>
      </c>
    </row>
    <row r="105" spans="1:7">
      <c r="A105" s="20" t="s">
        <v>55</v>
      </c>
      <c r="B105" s="33">
        <v>29500</v>
      </c>
      <c r="C105" s="35">
        <v>0.796875</v>
      </c>
      <c r="D105" s="67">
        <f t="shared" si="4"/>
        <v>0.4375</v>
      </c>
      <c r="E105" s="67">
        <v>-494331.4</v>
      </c>
      <c r="F105" s="67">
        <f t="shared" si="5"/>
        <v>5.7214282407407406</v>
      </c>
      <c r="G105" s="34">
        <f t="shared" si="6"/>
        <v>0.39440275673446007</v>
      </c>
    </row>
    <row r="106" spans="1:7">
      <c r="A106" s="20" t="s">
        <v>55</v>
      </c>
      <c r="B106" s="33">
        <v>29546</v>
      </c>
      <c r="C106" s="35">
        <v>0.453125</v>
      </c>
      <c r="D106" s="67">
        <f t="shared" si="4"/>
        <v>0.5625</v>
      </c>
      <c r="E106" s="67">
        <v>-540165.5</v>
      </c>
      <c r="F106" s="67">
        <f t="shared" si="5"/>
        <v>6.2519155092592591</v>
      </c>
      <c r="G106" s="34">
        <f t="shared" si="6"/>
        <v>0.43097153507312702</v>
      </c>
    </row>
    <row r="107" spans="1:7">
      <c r="A107" s="20" t="s">
        <v>55</v>
      </c>
      <c r="B107" s="33">
        <v>29592</v>
      </c>
      <c r="C107" s="35">
        <v>0.109375</v>
      </c>
      <c r="D107" s="67">
        <f t="shared" si="4"/>
        <v>0.6875</v>
      </c>
      <c r="E107" s="67">
        <v>-577590.9</v>
      </c>
      <c r="F107" s="67">
        <f t="shared" si="5"/>
        <v>6.6850798611111113</v>
      </c>
      <c r="G107" s="34">
        <f t="shared" si="6"/>
        <v>0.46083142447503406</v>
      </c>
    </row>
    <row r="108" spans="1:7">
      <c r="A108" s="20" t="s">
        <v>55</v>
      </c>
      <c r="B108" s="33">
        <v>29637</v>
      </c>
      <c r="C108" s="35">
        <v>0.765625</v>
      </c>
      <c r="D108" s="67">
        <f t="shared" si="4"/>
        <v>0.8125</v>
      </c>
      <c r="E108" s="67">
        <v>-609395.6</v>
      </c>
      <c r="F108" s="67">
        <f t="shared" si="5"/>
        <v>7.0531898148148144</v>
      </c>
      <c r="G108" s="34">
        <f t="shared" si="6"/>
        <v>0.48620683327389341</v>
      </c>
    </row>
    <row r="109" spans="1:7">
      <c r="A109" s="20" t="s">
        <v>55</v>
      </c>
      <c r="B109" s="33">
        <v>29683</v>
      </c>
      <c r="C109" s="35">
        <v>0.421875</v>
      </c>
      <c r="D109" s="67">
        <f t="shared" si="4"/>
        <v>0.9375</v>
      </c>
      <c r="E109" s="67">
        <v>-637223.19999999995</v>
      </c>
      <c r="F109" s="67">
        <f t="shared" si="5"/>
        <v>7.3752685185185181</v>
      </c>
      <c r="G109" s="34">
        <f t="shared" si="6"/>
        <v>0.50840910922339588</v>
      </c>
    </row>
    <row r="110" spans="1:7">
      <c r="A110" s="20" t="s">
        <v>55</v>
      </c>
      <c r="B110" s="33">
        <v>29729</v>
      </c>
      <c r="C110" s="35">
        <v>7.8125E-2</v>
      </c>
      <c r="D110" s="67">
        <f t="shared" si="4"/>
        <v>1.0625</v>
      </c>
      <c r="E110" s="67">
        <v>-662100.19999999995</v>
      </c>
      <c r="F110" s="67">
        <f t="shared" si="5"/>
        <v>7.6631967592592591</v>
      </c>
      <c r="G110" s="34">
        <f t="shared" si="6"/>
        <v>0.52825724628141635</v>
      </c>
    </row>
    <row r="111" spans="1:7">
      <c r="A111" s="20" t="s">
        <v>55</v>
      </c>
      <c r="B111" s="33">
        <v>29774</v>
      </c>
      <c r="C111" s="35">
        <v>0.734375</v>
      </c>
      <c r="D111" s="67">
        <f t="shared" si="4"/>
        <v>1.1875</v>
      </c>
      <c r="E111" s="67">
        <v>-684698.4</v>
      </c>
      <c r="F111" s="67">
        <f t="shared" si="5"/>
        <v>7.9247500000000004</v>
      </c>
      <c r="G111" s="34">
        <f t="shared" si="6"/>
        <v>0.54628724068848156</v>
      </c>
    </row>
    <row r="112" spans="1:7">
      <c r="A112" s="20" t="s">
        <v>55</v>
      </c>
      <c r="B112" s="33">
        <v>29820</v>
      </c>
      <c r="C112" s="35">
        <v>0.390625</v>
      </c>
      <c r="D112" s="67">
        <f t="shared" si="4"/>
        <v>1.3125</v>
      </c>
      <c r="E112" s="67">
        <v>-705477.8</v>
      </c>
      <c r="F112" s="67">
        <f t="shared" si="5"/>
        <v>8.1652523148148148</v>
      </c>
      <c r="G112" s="34">
        <f t="shared" si="6"/>
        <v>0.56286610386263558</v>
      </c>
    </row>
    <row r="113" spans="1:7">
      <c r="A113" s="20" t="s">
        <v>55</v>
      </c>
      <c r="B113" s="33">
        <v>29866</v>
      </c>
      <c r="C113" s="35">
        <v>4.6875E-2</v>
      </c>
      <c r="D113" s="67">
        <f t="shared" si="4"/>
        <v>1.4375</v>
      </c>
      <c r="E113" s="67">
        <v>-724764.2</v>
      </c>
      <c r="F113" s="67">
        <f t="shared" si="5"/>
        <v>8.3884745370370357</v>
      </c>
      <c r="G113" s="34">
        <f t="shared" si="6"/>
        <v>0.57825377562996305</v>
      </c>
    </row>
    <row r="114" spans="1:7">
      <c r="A114" s="20" t="s">
        <v>55</v>
      </c>
      <c r="B114" s="33">
        <v>29911</v>
      </c>
      <c r="C114" s="35">
        <v>0.703125</v>
      </c>
      <c r="D114" s="67">
        <f t="shared" si="4"/>
        <v>1.5625</v>
      </c>
      <c r="E114" s="67">
        <v>-742795.6</v>
      </c>
      <c r="F114" s="67">
        <f t="shared" si="5"/>
        <v>8.5971712962962954</v>
      </c>
      <c r="G114" s="34">
        <f t="shared" si="6"/>
        <v>0.59264014450675662</v>
      </c>
    </row>
    <row r="115" spans="1:7">
      <c r="A115" s="20" t="s">
        <v>55</v>
      </c>
      <c r="B115" s="33">
        <v>29957</v>
      </c>
      <c r="C115" s="35">
        <v>0.359375</v>
      </c>
      <c r="D115" s="67">
        <f t="shared" si="4"/>
        <v>1.6875</v>
      </c>
      <c r="E115" s="67">
        <v>-759751.1</v>
      </c>
      <c r="F115" s="67">
        <f t="shared" si="5"/>
        <v>8.7934155092592583</v>
      </c>
      <c r="G115" s="34">
        <f t="shared" si="6"/>
        <v>0.6061681055907806</v>
      </c>
    </row>
    <row r="116" spans="1:7">
      <c r="A116" s="20" t="s">
        <v>55</v>
      </c>
      <c r="B116" s="33">
        <v>30003</v>
      </c>
      <c r="C116" s="35">
        <v>1.5625E-2</v>
      </c>
      <c r="D116" s="67">
        <f t="shared" si="4"/>
        <v>1.8125</v>
      </c>
      <c r="E116" s="67">
        <v>-775768.8</v>
      </c>
      <c r="F116" s="67">
        <f t="shared" si="5"/>
        <v>8.9788055555555566</v>
      </c>
      <c r="G116" s="34">
        <f t="shared" si="6"/>
        <v>0.61894784209253961</v>
      </c>
    </row>
    <row r="117" spans="1:7">
      <c r="A117" s="20" t="s">
        <v>55</v>
      </c>
      <c r="B117" s="33">
        <v>30048</v>
      </c>
      <c r="C117" s="35">
        <v>0.671875</v>
      </c>
      <c r="D117" s="67">
        <f t="shared" si="4"/>
        <v>1.9375</v>
      </c>
      <c r="E117" s="67">
        <v>-790957.1</v>
      </c>
      <c r="F117" s="67">
        <f t="shared" si="5"/>
        <v>9.1545960648148146</v>
      </c>
      <c r="G117" s="34">
        <f t="shared" si="6"/>
        <v>0.63106584105054631</v>
      </c>
    </row>
    <row r="118" spans="1:7">
      <c r="A118" s="20" t="s">
        <v>55</v>
      </c>
      <c r="B118" s="33">
        <v>30094</v>
      </c>
      <c r="C118" s="35">
        <v>0.328125</v>
      </c>
      <c r="D118" s="67">
        <f t="shared" si="4"/>
        <v>2.0625</v>
      </c>
      <c r="E118" s="67">
        <v>-805403.6</v>
      </c>
      <c r="F118" s="67">
        <f t="shared" si="5"/>
        <v>9.3218009259259258</v>
      </c>
      <c r="G118" s="34">
        <f t="shared" si="6"/>
        <v>0.64259199420441104</v>
      </c>
    </row>
    <row r="119" spans="1:7">
      <c r="A119" s="20" t="s">
        <v>55</v>
      </c>
      <c r="B119" s="33">
        <v>30139</v>
      </c>
      <c r="C119" s="35">
        <v>0.984375</v>
      </c>
      <c r="D119" s="67">
        <f t="shared" si="4"/>
        <v>2.1875</v>
      </c>
      <c r="E119" s="67">
        <v>-819179.2</v>
      </c>
      <c r="F119" s="67">
        <f t="shared" si="5"/>
        <v>9.4812407407407395</v>
      </c>
      <c r="G119" s="34">
        <f t="shared" si="6"/>
        <v>0.65358286918356712</v>
      </c>
    </row>
    <row r="120" spans="1:7">
      <c r="A120" s="20" t="s">
        <v>55</v>
      </c>
      <c r="B120" s="33">
        <v>30185</v>
      </c>
      <c r="C120" s="35">
        <v>0.640625</v>
      </c>
      <c r="D120" s="67">
        <f t="shared" si="4"/>
        <v>2.3125</v>
      </c>
      <c r="E120" s="67">
        <v>-832343.1</v>
      </c>
      <c r="F120" s="67">
        <f t="shared" si="5"/>
        <v>9.6336006944444446</v>
      </c>
      <c r="G120" s="34">
        <f t="shared" si="6"/>
        <v>0.66408569876181522</v>
      </c>
    </row>
    <row r="121" spans="1:7">
      <c r="A121" s="20" t="s">
        <v>55</v>
      </c>
      <c r="B121" s="33">
        <v>30231</v>
      </c>
      <c r="C121" s="35">
        <v>0.296875</v>
      </c>
      <c r="D121" s="67">
        <f t="shared" si="4"/>
        <v>2.4375</v>
      </c>
      <c r="E121" s="67">
        <v>-844944.8</v>
      </c>
      <c r="F121" s="67">
        <f t="shared" si="5"/>
        <v>9.7794537037037035</v>
      </c>
      <c r="G121" s="34">
        <f t="shared" si="6"/>
        <v>0.67413997655914026</v>
      </c>
    </row>
    <row r="122" spans="1:7">
      <c r="A122" s="20" t="s">
        <v>55</v>
      </c>
      <c r="B122" s="33">
        <v>30276</v>
      </c>
      <c r="C122" s="35">
        <v>0.953125</v>
      </c>
      <c r="D122" s="67">
        <f t="shared" si="4"/>
        <v>2.5625</v>
      </c>
      <c r="E122" s="67">
        <v>-857026.8</v>
      </c>
      <c r="F122" s="67">
        <f t="shared" si="5"/>
        <v>9.919291666666668</v>
      </c>
      <c r="G122" s="34">
        <f t="shared" si="6"/>
        <v>0.68377961123916631</v>
      </c>
    </row>
    <row r="123" spans="1:7">
      <c r="A123" s="20" t="s">
        <v>55</v>
      </c>
      <c r="B123" s="33">
        <v>30322</v>
      </c>
      <c r="C123" s="35">
        <v>0.609375</v>
      </c>
      <c r="D123" s="67">
        <f t="shared" si="4"/>
        <v>2.6875</v>
      </c>
      <c r="E123" s="67">
        <v>-868625.4</v>
      </c>
      <c r="F123" s="67">
        <f t="shared" si="5"/>
        <v>10.053534722222222</v>
      </c>
      <c r="G123" s="34">
        <f t="shared" si="6"/>
        <v>0.69303356478988198</v>
      </c>
    </row>
    <row r="124" spans="1:7">
      <c r="A124" s="20" t="s">
        <v>55</v>
      </c>
      <c r="B124" s="33">
        <v>30368</v>
      </c>
      <c r="C124" s="35">
        <v>0.265625</v>
      </c>
      <c r="D124" s="67">
        <f t="shared" si="4"/>
        <v>2.8125</v>
      </c>
      <c r="E124" s="67">
        <v>-879772.4</v>
      </c>
      <c r="F124" s="67">
        <f t="shared" si="5"/>
        <v>10.182550925925927</v>
      </c>
      <c r="G124" s="34">
        <f t="shared" si="6"/>
        <v>0.70192720887018734</v>
      </c>
    </row>
    <row r="125" spans="1:7">
      <c r="A125" s="20" t="s">
        <v>55</v>
      </c>
      <c r="B125" s="33">
        <v>30413</v>
      </c>
      <c r="C125" s="35">
        <v>0.921875</v>
      </c>
      <c r="D125" s="67">
        <f t="shared" si="4"/>
        <v>2.9375</v>
      </c>
      <c r="E125" s="67">
        <v>-890495.4</v>
      </c>
      <c r="F125" s="67">
        <f t="shared" si="5"/>
        <v>10.306659722222223</v>
      </c>
      <c r="G125" s="34">
        <f t="shared" si="6"/>
        <v>0.71048256416516475</v>
      </c>
    </row>
    <row r="126" spans="1:7">
      <c r="A126" s="20" t="s">
        <v>55</v>
      </c>
      <c r="B126" s="33">
        <v>30459</v>
      </c>
      <c r="C126" s="35">
        <v>0.578125</v>
      </c>
      <c r="D126" s="67">
        <f t="shared" si="4"/>
        <v>3.0625</v>
      </c>
      <c r="E126" s="67">
        <v>-900819.4</v>
      </c>
      <c r="F126" s="67">
        <f t="shared" si="5"/>
        <v>10.426150462962964</v>
      </c>
      <c r="G126" s="34">
        <f t="shared" si="6"/>
        <v>0.71871957694753419</v>
      </c>
    </row>
    <row r="127" spans="1:7">
      <c r="A127" s="20" t="s">
        <v>55</v>
      </c>
      <c r="B127" s="33">
        <v>30505</v>
      </c>
      <c r="C127" s="35">
        <v>0.234375</v>
      </c>
      <c r="D127" s="67">
        <f t="shared" si="4"/>
        <v>3.1875</v>
      </c>
      <c r="E127" s="67">
        <v>-910766.2</v>
      </c>
      <c r="F127" s="67">
        <f t="shared" si="5"/>
        <v>10.541275462962963</v>
      </c>
      <c r="G127" s="34">
        <f t="shared" si="6"/>
        <v>0.72665564036710717</v>
      </c>
    </row>
    <row r="128" spans="1:7">
      <c r="A128" s="20" t="s">
        <v>55</v>
      </c>
      <c r="B128" s="33">
        <v>30550</v>
      </c>
      <c r="C128" s="35">
        <v>0.890625</v>
      </c>
      <c r="D128" s="67">
        <f t="shared" si="4"/>
        <v>3.3125</v>
      </c>
      <c r="E128" s="67">
        <v>-920355.8</v>
      </c>
      <c r="F128" s="67">
        <f t="shared" si="5"/>
        <v>10.652266203703704</v>
      </c>
      <c r="G128" s="34">
        <f t="shared" si="6"/>
        <v>0.73430671144205972</v>
      </c>
    </row>
    <row r="129" spans="1:7">
      <c r="A129" s="20" t="s">
        <v>55</v>
      </c>
      <c r="B129" s="33">
        <v>30596</v>
      </c>
      <c r="C129" s="35">
        <v>0.546875</v>
      </c>
      <c r="D129" s="67">
        <f t="shared" si="4"/>
        <v>3.4375</v>
      </c>
      <c r="E129" s="67">
        <v>-929606.3</v>
      </c>
      <c r="F129" s="67">
        <f t="shared" si="5"/>
        <v>10.759332175925927</v>
      </c>
      <c r="G129" s="34">
        <f t="shared" si="6"/>
        <v>0.74168723127384084</v>
      </c>
    </row>
    <row r="130" spans="1:7">
      <c r="A130" s="20" t="s">
        <v>55</v>
      </c>
      <c r="B130" s="33">
        <v>30642</v>
      </c>
      <c r="C130" s="35">
        <v>0.203125</v>
      </c>
      <c r="D130" s="67">
        <f t="shared" si="4"/>
        <v>3.5625</v>
      </c>
      <c r="E130" s="67">
        <v>-938534</v>
      </c>
      <c r="F130" s="67">
        <f t="shared" si="5"/>
        <v>10.862662037037037</v>
      </c>
      <c r="G130" s="34">
        <f t="shared" si="6"/>
        <v>0.74881020483226379</v>
      </c>
    </row>
    <row r="131" spans="1:7">
      <c r="A131" s="23" t="s">
        <v>55</v>
      </c>
      <c r="B131" s="44">
        <v>30687</v>
      </c>
      <c r="C131" s="45">
        <v>0.859375</v>
      </c>
      <c r="D131" s="68">
        <f t="shared" si="4"/>
        <v>3.6875</v>
      </c>
      <c r="E131" s="67">
        <v>-947154.1</v>
      </c>
      <c r="F131" s="68">
        <f t="shared" si="5"/>
        <v>10.962431712962962</v>
      </c>
      <c r="G131" s="46">
        <f t="shared" si="6"/>
        <v>0.75568775945114242</v>
      </c>
    </row>
    <row r="132" spans="1:7">
      <c r="A132" s="20" t="s">
        <v>55</v>
      </c>
      <c r="B132" s="33">
        <v>30733</v>
      </c>
      <c r="C132" s="35">
        <v>0.515625</v>
      </c>
      <c r="D132" s="67">
        <f t="shared" si="4"/>
        <v>3.8125</v>
      </c>
      <c r="E132" s="67">
        <v>-955480.3</v>
      </c>
      <c r="F132" s="67">
        <f t="shared" si="5"/>
        <v>11.058799768518519</v>
      </c>
      <c r="G132" s="34">
        <f t="shared" si="6"/>
        <v>0.76233082568792709</v>
      </c>
    </row>
    <row r="133" spans="1:7">
      <c r="A133" s="20" t="s">
        <v>55</v>
      </c>
      <c r="B133" s="33">
        <v>30779</v>
      </c>
      <c r="C133" s="35">
        <v>0.171875</v>
      </c>
      <c r="D133" s="67">
        <f t="shared" si="4"/>
        <v>3.9375</v>
      </c>
      <c r="E133" s="67">
        <v>-963525.8</v>
      </c>
      <c r="F133" s="67">
        <f t="shared" si="5"/>
        <v>11.151918981481481</v>
      </c>
      <c r="G133" s="34">
        <f t="shared" si="6"/>
        <v>0.76874993517461365</v>
      </c>
    </row>
    <row r="134" spans="1:7">
      <c r="A134" s="20" t="s">
        <v>55</v>
      </c>
      <c r="B134" s="33">
        <v>30824</v>
      </c>
      <c r="C134" s="35">
        <v>0.828125</v>
      </c>
      <c r="D134" s="67">
        <f t="shared" si="4"/>
        <v>4.0625</v>
      </c>
      <c r="E134" s="67">
        <v>-971302.40000000002</v>
      </c>
      <c r="F134" s="67">
        <f t="shared" si="5"/>
        <v>11.241925925925926</v>
      </c>
      <c r="G134" s="34">
        <f t="shared" si="6"/>
        <v>0.77495450255192622</v>
      </c>
    </row>
    <row r="135" spans="1:7">
      <c r="A135" s="20" t="s">
        <v>55</v>
      </c>
      <c r="B135" s="33">
        <v>30870</v>
      </c>
      <c r="C135" s="35">
        <v>0.484375</v>
      </c>
      <c r="D135" s="67">
        <f t="shared" si="4"/>
        <v>4.1875</v>
      </c>
      <c r="E135" s="67">
        <v>-978821.3</v>
      </c>
      <c r="F135" s="67">
        <f t="shared" si="5"/>
        <v>11.328950231481482</v>
      </c>
      <c r="G135" s="34">
        <f t="shared" si="6"/>
        <v>0.78095346375004293</v>
      </c>
    </row>
    <row r="136" spans="1:7">
      <c r="A136" s="20" t="s">
        <v>55</v>
      </c>
      <c r="B136" s="33">
        <v>30916</v>
      </c>
      <c r="C136" s="35">
        <v>0.140625</v>
      </c>
      <c r="D136" s="67">
        <f t="shared" si="4"/>
        <v>4.3125</v>
      </c>
      <c r="E136" s="67">
        <v>-986093.2</v>
      </c>
      <c r="F136" s="67">
        <f t="shared" si="5"/>
        <v>11.413115740740741</v>
      </c>
      <c r="G136" s="34">
        <f t="shared" si="6"/>
        <v>0.78675535577368805</v>
      </c>
    </row>
    <row r="137" spans="1:7">
      <c r="A137" s="20" t="s">
        <v>55</v>
      </c>
      <c r="B137" s="33">
        <v>30961</v>
      </c>
      <c r="C137" s="35">
        <v>0.796875</v>
      </c>
      <c r="D137" s="67">
        <f t="shared" si="4"/>
        <v>4.4375</v>
      </c>
      <c r="E137" s="67">
        <v>-993127.8</v>
      </c>
      <c r="F137" s="67">
        <f t="shared" si="5"/>
        <v>11.494534722222223</v>
      </c>
      <c r="G137" s="34">
        <f t="shared" si="6"/>
        <v>0.79236791777667681</v>
      </c>
    </row>
    <row r="138" spans="1:7">
      <c r="A138" s="20" t="s">
        <v>55</v>
      </c>
      <c r="B138" s="33">
        <v>31007</v>
      </c>
      <c r="C138" s="35">
        <v>0.453125</v>
      </c>
      <c r="D138" s="67">
        <f t="shared" si="4"/>
        <v>4.5625</v>
      </c>
      <c r="E138" s="67">
        <v>-999934.6</v>
      </c>
      <c r="F138" s="67">
        <f t="shared" si="5"/>
        <v>11.573317129629629</v>
      </c>
      <c r="G138" s="34">
        <f t="shared" si="6"/>
        <v>0.79779872934264262</v>
      </c>
    </row>
    <row r="139" spans="1:7">
      <c r="A139" s="20" t="s">
        <v>55</v>
      </c>
      <c r="B139" s="33">
        <v>31053</v>
      </c>
      <c r="C139" s="35">
        <v>0.109375</v>
      </c>
      <c r="D139" s="67">
        <f t="shared" si="4"/>
        <v>4.6875</v>
      </c>
      <c r="E139" s="67">
        <v>-1006522</v>
      </c>
      <c r="F139" s="67">
        <f t="shared" si="5"/>
        <v>11.649560185185186</v>
      </c>
      <c r="G139" s="34">
        <f t="shared" si="6"/>
        <v>0.80305449241921967</v>
      </c>
    </row>
    <row r="140" spans="1:7">
      <c r="A140" s="20" t="s">
        <v>55</v>
      </c>
      <c r="B140" s="33">
        <v>31098</v>
      </c>
      <c r="C140" s="35">
        <v>0.765625</v>
      </c>
      <c r="D140" s="67">
        <f t="shared" si="4"/>
        <v>4.8125</v>
      </c>
      <c r="E140" s="67">
        <v>-1012899</v>
      </c>
      <c r="F140" s="67">
        <f t="shared" si="5"/>
        <v>11.723368055555556</v>
      </c>
      <c r="G140" s="34">
        <f t="shared" si="6"/>
        <v>0.80814238766458668</v>
      </c>
    </row>
    <row r="141" spans="1:7">
      <c r="A141" s="20" t="s">
        <v>55</v>
      </c>
      <c r="B141" s="33">
        <v>31144</v>
      </c>
      <c r="C141" s="35">
        <v>0.421875</v>
      </c>
      <c r="D141" s="67">
        <f t="shared" si="4"/>
        <v>4.9375</v>
      </c>
      <c r="E141" s="67">
        <v>-1019074</v>
      </c>
      <c r="F141" s="67">
        <f t="shared" si="5"/>
        <v>11.794837962962964</v>
      </c>
      <c r="G141" s="34">
        <f t="shared" si="6"/>
        <v>0.81306911702637785</v>
      </c>
    </row>
    <row r="142" spans="1:7">
      <c r="A142" s="20" t="s">
        <v>55</v>
      </c>
      <c r="B142" s="33">
        <v>31190</v>
      </c>
      <c r="C142" s="35">
        <v>7.8125E-2</v>
      </c>
      <c r="D142" s="67">
        <f t="shared" si="4"/>
        <v>5.0625</v>
      </c>
      <c r="E142" s="67">
        <v>-1025052</v>
      </c>
      <c r="F142" s="67">
        <f t="shared" si="5"/>
        <v>11.864027777777778</v>
      </c>
      <c r="G142" s="34">
        <f t="shared" si="6"/>
        <v>0.81783866975913688</v>
      </c>
    </row>
    <row r="143" spans="1:7">
      <c r="A143" s="20" t="s">
        <v>55</v>
      </c>
      <c r="B143" s="33">
        <v>31235</v>
      </c>
      <c r="C143" s="35">
        <v>0.734375</v>
      </c>
      <c r="D143" s="67">
        <f t="shared" si="4"/>
        <v>5.1875</v>
      </c>
      <c r="E143" s="67">
        <v>-1030843</v>
      </c>
      <c r="F143" s="67">
        <f t="shared" si="5"/>
        <v>11.931053240740741</v>
      </c>
      <c r="G143" s="34">
        <f t="shared" si="6"/>
        <v>0.82245902437195184</v>
      </c>
    </row>
    <row r="144" spans="1:7">
      <c r="A144" s="20" t="s">
        <v>55</v>
      </c>
      <c r="B144" s="33">
        <v>31281</v>
      </c>
      <c r="C144" s="35">
        <v>0.390625</v>
      </c>
      <c r="D144" s="67">
        <f t="shared" si="4"/>
        <v>5.3125</v>
      </c>
      <c r="E144" s="67">
        <v>-1036453</v>
      </c>
      <c r="F144" s="67">
        <f t="shared" si="5"/>
        <v>11.995983796296295</v>
      </c>
      <c r="G144" s="34">
        <f t="shared" si="6"/>
        <v>0.82693496797027521</v>
      </c>
    </row>
    <row r="145" spans="1:7">
      <c r="A145" s="20" t="s">
        <v>55</v>
      </c>
      <c r="B145" s="33">
        <v>31327</v>
      </c>
      <c r="C145" s="35">
        <v>4.6875E-2</v>
      </c>
      <c r="D145" s="67">
        <f t="shared" si="4"/>
        <v>5.4375</v>
      </c>
      <c r="E145" s="67">
        <v>-1041888</v>
      </c>
      <c r="F145" s="67">
        <f t="shared" si="5"/>
        <v>12.058888888888889</v>
      </c>
      <c r="G145" s="34">
        <f t="shared" si="6"/>
        <v>0.83127128765956027</v>
      </c>
    </row>
    <row r="146" spans="1:7">
      <c r="A146" s="20" t="s">
        <v>55</v>
      </c>
      <c r="B146" s="33">
        <v>31372</v>
      </c>
      <c r="C146" s="35">
        <v>0.703125</v>
      </c>
      <c r="D146" s="67">
        <f t="shared" si="4"/>
        <v>5.5625</v>
      </c>
      <c r="E146" s="67">
        <v>-1047155</v>
      </c>
      <c r="F146" s="67">
        <f t="shared" si="5"/>
        <v>12.119849537037037</v>
      </c>
      <c r="G146" s="34">
        <f t="shared" si="6"/>
        <v>0.83547356839616815</v>
      </c>
    </row>
    <row r="147" spans="1:7">
      <c r="A147" s="20" t="s">
        <v>55</v>
      </c>
      <c r="B147" s="33">
        <v>31418</v>
      </c>
      <c r="C147" s="35">
        <v>0.359375</v>
      </c>
      <c r="D147" s="67">
        <f t="shared" si="4"/>
        <v>5.6875</v>
      </c>
      <c r="E147" s="67">
        <v>-1052259</v>
      </c>
      <c r="F147" s="67">
        <f t="shared" si="5"/>
        <v>12.178923611111111</v>
      </c>
      <c r="G147" s="34">
        <f t="shared" si="6"/>
        <v>0.83954579943464291</v>
      </c>
    </row>
    <row r="148" spans="1:7">
      <c r="A148" s="20" t="s">
        <v>55</v>
      </c>
      <c r="B148" s="33">
        <v>31464</v>
      </c>
      <c r="C148" s="35">
        <v>1.5625E-2</v>
      </c>
      <c r="D148" s="67">
        <f t="shared" si="4"/>
        <v>5.8125</v>
      </c>
      <c r="E148" s="67">
        <v>-1057206</v>
      </c>
      <c r="F148" s="67">
        <f t="shared" si="5"/>
        <v>12.236180555555556</v>
      </c>
      <c r="G148" s="34">
        <f t="shared" si="6"/>
        <v>0.84349276788043737</v>
      </c>
    </row>
    <row r="149" spans="1:7">
      <c r="A149" s="20" t="s">
        <v>55</v>
      </c>
      <c r="B149" s="33">
        <v>31509</v>
      </c>
      <c r="C149" s="35">
        <v>0.671875</v>
      </c>
      <c r="D149" s="67">
        <f t="shared" si="4"/>
        <v>5.9375</v>
      </c>
      <c r="E149" s="67">
        <v>-1062003</v>
      </c>
      <c r="F149" s="67">
        <f t="shared" si="5"/>
        <v>12.291701388888889</v>
      </c>
      <c r="G149" s="34">
        <f t="shared" si="6"/>
        <v>0.84732005868991289</v>
      </c>
    </row>
    <row r="150" spans="1:7">
      <c r="A150" s="20" t="s">
        <v>55</v>
      </c>
      <c r="B150" s="33">
        <v>31555</v>
      </c>
      <c r="C150" s="35">
        <v>0.328125</v>
      </c>
      <c r="D150" s="67">
        <f t="shared" si="4"/>
        <v>6.0625</v>
      </c>
      <c r="E150" s="67">
        <v>-1066653</v>
      </c>
      <c r="F150" s="67">
        <f t="shared" si="5"/>
        <v>12.345520833333333</v>
      </c>
      <c r="G150" s="34">
        <f t="shared" si="6"/>
        <v>0.85103006541579607</v>
      </c>
    </row>
    <row r="151" spans="1:7">
      <c r="A151" s="20" t="s">
        <v>55</v>
      </c>
      <c r="B151" s="33">
        <v>31600</v>
      </c>
      <c r="C151" s="35">
        <v>0.984375</v>
      </c>
      <c r="D151" s="67">
        <f t="shared" si="4"/>
        <v>6.1875</v>
      </c>
      <c r="E151" s="67">
        <v>-1071162</v>
      </c>
      <c r="F151" s="67">
        <f t="shared" si="5"/>
        <v>12.397708333333334</v>
      </c>
      <c r="G151" s="34">
        <f t="shared" si="6"/>
        <v>0.8546275751635396</v>
      </c>
    </row>
    <row r="152" spans="1:7">
      <c r="A152" s="20" t="s">
        <v>55</v>
      </c>
      <c r="B152" s="33">
        <v>31646</v>
      </c>
      <c r="C152" s="35">
        <v>0.640625</v>
      </c>
      <c r="D152" s="67">
        <f t="shared" si="4"/>
        <v>6.3125</v>
      </c>
      <c r="E152" s="67">
        <v>-1075536</v>
      </c>
      <c r="F152" s="67">
        <f t="shared" si="5"/>
        <v>12.448333333333334</v>
      </c>
      <c r="G152" s="34">
        <f t="shared" si="6"/>
        <v>0.85811737503859609</v>
      </c>
    </row>
    <row r="153" spans="1:7">
      <c r="A153" s="20" t="s">
        <v>55</v>
      </c>
      <c r="B153" s="33">
        <v>31692</v>
      </c>
      <c r="C153" s="35">
        <v>0.296875</v>
      </c>
      <c r="D153" s="67">
        <f t="shared" si="4"/>
        <v>6.4375</v>
      </c>
      <c r="E153" s="67">
        <v>-1079778</v>
      </c>
      <c r="F153" s="67">
        <f t="shared" si="5"/>
        <v>12.497430555555555</v>
      </c>
      <c r="G153" s="34">
        <f t="shared" si="6"/>
        <v>0.86150185859369199</v>
      </c>
    </row>
    <row r="154" spans="1:7">
      <c r="A154" s="20" t="s">
        <v>55</v>
      </c>
      <c r="B154" s="33">
        <v>31737</v>
      </c>
      <c r="C154" s="35">
        <v>0.953125</v>
      </c>
      <c r="D154" s="67">
        <f t="shared" si="4"/>
        <v>6.5625</v>
      </c>
      <c r="E154" s="67">
        <v>-1083893</v>
      </c>
      <c r="F154" s="67">
        <f t="shared" si="5"/>
        <v>12.545057870370371</v>
      </c>
      <c r="G154" s="34">
        <f t="shared" si="6"/>
        <v>0.86478501508337158</v>
      </c>
    </row>
    <row r="155" spans="1:7">
      <c r="A155" s="20" t="s">
        <v>55</v>
      </c>
      <c r="B155" s="33">
        <v>31783</v>
      </c>
      <c r="C155" s="35">
        <v>0.609375</v>
      </c>
      <c r="D155" s="67">
        <f t="shared" si="4"/>
        <v>6.6875</v>
      </c>
      <c r="E155" s="67">
        <v>-1087886</v>
      </c>
      <c r="F155" s="67">
        <f t="shared" si="5"/>
        <v>12.591273148148149</v>
      </c>
      <c r="G155" s="34">
        <f t="shared" si="6"/>
        <v>0.86797083376217832</v>
      </c>
    </row>
    <row r="156" spans="1:7">
      <c r="A156" s="20" t="s">
        <v>55</v>
      </c>
      <c r="B156" s="33">
        <v>31829</v>
      </c>
      <c r="C156" s="35">
        <v>0.265625</v>
      </c>
      <c r="D156" s="67">
        <f t="shared" si="4"/>
        <v>6.8125</v>
      </c>
      <c r="E156" s="67">
        <v>-1091760</v>
      </c>
      <c r="F156" s="67">
        <f t="shared" si="5"/>
        <v>12.636111111111111</v>
      </c>
      <c r="G156" s="34">
        <f t="shared" si="6"/>
        <v>0.87106170818283879</v>
      </c>
    </row>
    <row r="157" spans="1:7">
      <c r="A157" s="20" t="s">
        <v>55</v>
      </c>
      <c r="B157" s="33">
        <v>31874</v>
      </c>
      <c r="C157" s="35">
        <v>0.921875</v>
      </c>
      <c r="D157" s="67">
        <f t="shared" si="4"/>
        <v>6.9375</v>
      </c>
      <c r="E157" s="67">
        <v>-1095520</v>
      </c>
      <c r="F157" s="67">
        <f t="shared" si="5"/>
        <v>12.67962962962963</v>
      </c>
      <c r="G157" s="34">
        <f t="shared" si="6"/>
        <v>0.87406162759989703</v>
      </c>
    </row>
    <row r="158" spans="1:7">
      <c r="A158" s="20" t="s">
        <v>55</v>
      </c>
      <c r="B158" s="33">
        <v>31920</v>
      </c>
      <c r="C158" s="35">
        <v>0.578125</v>
      </c>
      <c r="D158" s="67">
        <f t="shared" si="4"/>
        <v>7.0625</v>
      </c>
      <c r="E158" s="67">
        <v>-1099170</v>
      </c>
      <c r="F158" s="67">
        <f t="shared" si="5"/>
        <v>12.721875000000001</v>
      </c>
      <c r="G158" s="34">
        <f t="shared" si="6"/>
        <v>0.87697378341698806</v>
      </c>
    </row>
    <row r="159" spans="1:7">
      <c r="A159" s="20" t="s">
        <v>55</v>
      </c>
      <c r="B159" s="33">
        <v>31966</v>
      </c>
      <c r="C159" s="35">
        <v>0.234375</v>
      </c>
      <c r="D159" s="67">
        <f t="shared" si="4"/>
        <v>7.1875</v>
      </c>
      <c r="E159" s="67">
        <v>-1102712</v>
      </c>
      <c r="F159" s="67">
        <f t="shared" si="5"/>
        <v>12.76287037037037</v>
      </c>
      <c r="G159" s="34">
        <f t="shared" si="6"/>
        <v>0.87979977133592957</v>
      </c>
    </row>
    <row r="160" spans="1:7">
      <c r="A160" s="23" t="s">
        <v>55</v>
      </c>
      <c r="B160" s="44">
        <v>32011</v>
      </c>
      <c r="C160" s="45">
        <v>0.890625</v>
      </c>
      <c r="D160" s="68">
        <f t="shared" si="4"/>
        <v>7.3125</v>
      </c>
      <c r="E160" s="67">
        <v>-1106152</v>
      </c>
      <c r="F160" s="68">
        <f t="shared" si="5"/>
        <v>12.802685185185185</v>
      </c>
      <c r="G160" s="46">
        <f t="shared" si="6"/>
        <v>0.88254437846217426</v>
      </c>
    </row>
    <row r="161" spans="1:7">
      <c r="A161" s="20" t="s">
        <v>55</v>
      </c>
      <c r="B161" s="33">
        <v>32057</v>
      </c>
      <c r="C161" s="35">
        <v>0.546875</v>
      </c>
      <c r="D161" s="67">
        <f t="shared" si="4"/>
        <v>7.4375</v>
      </c>
      <c r="E161" s="67">
        <v>-1109491</v>
      </c>
      <c r="F161" s="67">
        <f t="shared" si="5"/>
        <v>12.841331018518519</v>
      </c>
      <c r="G161" s="34">
        <f t="shared" si="6"/>
        <v>0.88520840264663103</v>
      </c>
    </row>
    <row r="162" spans="1:7">
      <c r="A162" s="20" t="s">
        <v>55</v>
      </c>
      <c r="B162" s="33">
        <v>32103</v>
      </c>
      <c r="C162" s="35">
        <v>0.203125</v>
      </c>
      <c r="D162" s="67">
        <f t="shared" si="4"/>
        <v>7.5625</v>
      </c>
      <c r="E162" s="67">
        <v>-1112734</v>
      </c>
      <c r="F162" s="67">
        <f t="shared" si="5"/>
        <v>12.878865740740741</v>
      </c>
      <c r="G162" s="34">
        <f t="shared" si="6"/>
        <v>0.8877958331438438</v>
      </c>
    </row>
    <row r="163" spans="1:7">
      <c r="A163" s="20" t="s">
        <v>55</v>
      </c>
      <c r="B163" s="33">
        <v>32148</v>
      </c>
      <c r="C163" s="35">
        <v>0.859375</v>
      </c>
      <c r="D163" s="67">
        <f t="shared" si="4"/>
        <v>7.6875</v>
      </c>
      <c r="E163" s="67">
        <v>-1115883</v>
      </c>
      <c r="F163" s="67">
        <f t="shared" si="5"/>
        <v>12.915312500000001</v>
      </c>
      <c r="G163" s="34">
        <f t="shared" si="6"/>
        <v>0.89030826565563004</v>
      </c>
    </row>
    <row r="164" spans="1:7">
      <c r="A164" s="20" t="s">
        <v>55</v>
      </c>
      <c r="B164" s="33">
        <v>32194</v>
      </c>
      <c r="C164" s="35">
        <v>0.515625</v>
      </c>
      <c r="D164" s="67">
        <f t="shared" si="4"/>
        <v>7.8125</v>
      </c>
      <c r="E164" s="67">
        <v>-1118942</v>
      </c>
      <c r="F164" s="67">
        <f t="shared" si="5"/>
        <v>12.950717592592593</v>
      </c>
      <c r="G164" s="34">
        <f t="shared" si="6"/>
        <v>0.89274889158562498</v>
      </c>
    </row>
    <row r="165" spans="1:7">
      <c r="A165" s="20" t="s">
        <v>55</v>
      </c>
      <c r="B165" s="33">
        <v>32240</v>
      </c>
      <c r="C165" s="35">
        <v>0.171875</v>
      </c>
      <c r="D165" s="67">
        <f t="shared" si="4"/>
        <v>7.9375</v>
      </c>
      <c r="E165" s="67">
        <v>-1121914</v>
      </c>
      <c r="F165" s="67">
        <f t="shared" si="5"/>
        <v>12.98511574074074</v>
      </c>
      <c r="G165" s="34">
        <f t="shared" si="6"/>
        <v>0.89512010448655499</v>
      </c>
    </row>
    <row r="166" spans="1:7">
      <c r="A166" s="20" t="s">
        <v>55</v>
      </c>
      <c r="B166" s="33">
        <v>32285</v>
      </c>
      <c r="C166" s="35">
        <v>0.828125</v>
      </c>
      <c r="D166" s="67">
        <f t="shared" ref="D166:D229" si="7">((B166+C166)-$D$100)/365.25</f>
        <v>8.0625</v>
      </c>
      <c r="E166" s="67">
        <v>-1124802</v>
      </c>
      <c r="F166" s="67">
        <f t="shared" ref="F166:F229" si="8">-E166/86400</f>
        <v>13.018541666666666</v>
      </c>
      <c r="G166" s="34">
        <f t="shared" ref="G166:G229" si="9">F166/$C$53</f>
        <v>0.89742429791114653</v>
      </c>
    </row>
    <row r="167" spans="1:7">
      <c r="A167" s="20" t="s">
        <v>55</v>
      </c>
      <c r="B167" s="33">
        <v>32331</v>
      </c>
      <c r="C167" s="35">
        <v>0.484375</v>
      </c>
      <c r="D167" s="67">
        <f t="shared" si="7"/>
        <v>8.1875</v>
      </c>
      <c r="E167" s="67">
        <v>-1127608</v>
      </c>
      <c r="F167" s="67">
        <f t="shared" si="8"/>
        <v>13.051018518518518</v>
      </c>
      <c r="G167" s="34">
        <f t="shared" si="9"/>
        <v>0.89966306756121706</v>
      </c>
    </row>
    <row r="168" spans="1:7">
      <c r="A168" s="40" t="s">
        <v>55</v>
      </c>
      <c r="B168" s="41">
        <v>32377</v>
      </c>
      <c r="C168" s="42">
        <v>0.140625</v>
      </c>
      <c r="D168" s="69">
        <f t="shared" si="7"/>
        <v>8.3125</v>
      </c>
      <c r="E168" s="69">
        <v>-1130335</v>
      </c>
      <c r="F168" s="69">
        <f t="shared" si="8"/>
        <v>13.082581018518519</v>
      </c>
      <c r="G168" s="43">
        <f t="shared" si="9"/>
        <v>0.90183880698949315</v>
      </c>
    </row>
    <row r="169" spans="1:7">
      <c r="A169" s="20" t="s">
        <v>55</v>
      </c>
      <c r="B169" s="33">
        <v>32422</v>
      </c>
      <c r="C169" s="35">
        <v>0.796875</v>
      </c>
      <c r="D169" s="67">
        <f t="shared" si="7"/>
        <v>8.4375</v>
      </c>
      <c r="E169" s="67">
        <v>-1132985</v>
      </c>
      <c r="F169" s="67">
        <f t="shared" si="8"/>
        <v>13.113252314814815</v>
      </c>
      <c r="G169" s="34">
        <f t="shared" si="9"/>
        <v>0.90395311189779215</v>
      </c>
    </row>
    <row r="170" spans="1:7">
      <c r="A170" s="20" t="s">
        <v>55</v>
      </c>
      <c r="B170" s="33">
        <v>32468</v>
      </c>
      <c r="C170" s="35">
        <v>0.453125</v>
      </c>
      <c r="D170" s="67">
        <f t="shared" si="7"/>
        <v>8.5625</v>
      </c>
      <c r="E170" s="67">
        <v>-1135561</v>
      </c>
      <c r="F170" s="67">
        <f t="shared" si="8"/>
        <v>13.14306712962963</v>
      </c>
      <c r="G170" s="34">
        <f t="shared" si="9"/>
        <v>0.90600837583884053</v>
      </c>
    </row>
    <row r="171" spans="1:7">
      <c r="A171" s="20" t="s">
        <v>55</v>
      </c>
      <c r="B171" s="33">
        <v>32514</v>
      </c>
      <c r="C171" s="35">
        <v>0.109375</v>
      </c>
      <c r="D171" s="67">
        <f t="shared" si="7"/>
        <v>8.6875</v>
      </c>
      <c r="E171" s="67">
        <v>-1138066</v>
      </c>
      <c r="F171" s="67">
        <f t="shared" si="8"/>
        <v>13.172060185185185</v>
      </c>
      <c r="G171" s="34">
        <f t="shared" si="9"/>
        <v>0.90800699236536464</v>
      </c>
    </row>
    <row r="172" spans="1:7">
      <c r="A172" s="20" t="s">
        <v>55</v>
      </c>
      <c r="B172" s="33">
        <v>32559</v>
      </c>
      <c r="C172" s="35">
        <v>0.765625</v>
      </c>
      <c r="D172" s="67">
        <f t="shared" si="7"/>
        <v>8.8125</v>
      </c>
      <c r="E172" s="67">
        <v>-1140502</v>
      </c>
      <c r="F172" s="67">
        <f t="shared" si="8"/>
        <v>13.200254629629629</v>
      </c>
      <c r="G172" s="34">
        <f t="shared" si="9"/>
        <v>0.90995055717918216</v>
      </c>
    </row>
    <row r="173" spans="1:7">
      <c r="A173" s="20" t="s">
        <v>55</v>
      </c>
      <c r="B173" s="33">
        <v>32605</v>
      </c>
      <c r="C173" s="35">
        <v>0.421875</v>
      </c>
      <c r="D173" s="67">
        <f t="shared" si="7"/>
        <v>8.9375</v>
      </c>
      <c r="E173" s="67">
        <v>-1142870</v>
      </c>
      <c r="F173" s="67">
        <f t="shared" si="8"/>
        <v>13.227662037037037</v>
      </c>
      <c r="G173" s="34">
        <f t="shared" si="9"/>
        <v>0.91183986813120188</v>
      </c>
    </row>
    <row r="174" spans="1:7">
      <c r="A174" s="20" t="s">
        <v>55</v>
      </c>
      <c r="B174" s="33">
        <v>32651</v>
      </c>
      <c r="C174" s="35">
        <v>7.8125E-2</v>
      </c>
      <c r="D174" s="67">
        <f t="shared" si="7"/>
        <v>9.0625</v>
      </c>
      <c r="E174" s="67">
        <v>-1145174</v>
      </c>
      <c r="F174" s="67">
        <f t="shared" si="8"/>
        <v>13.254328703703704</v>
      </c>
      <c r="G174" s="34">
        <f t="shared" si="9"/>
        <v>0.91367811662505882</v>
      </c>
    </row>
    <row r="175" spans="1:7">
      <c r="A175" s="20" t="s">
        <v>55</v>
      </c>
      <c r="B175" s="33">
        <v>32696</v>
      </c>
      <c r="C175" s="35">
        <v>0.734375</v>
      </c>
      <c r="D175" s="67">
        <f t="shared" si="7"/>
        <v>9.1875</v>
      </c>
      <c r="E175" s="67">
        <v>-1147414</v>
      </c>
      <c r="F175" s="67">
        <f t="shared" si="8"/>
        <v>13.28025462962963</v>
      </c>
      <c r="G175" s="34">
        <f t="shared" si="9"/>
        <v>0.91546530266075299</v>
      </c>
    </row>
    <row r="176" spans="1:7">
      <c r="A176" s="20" t="s">
        <v>55</v>
      </c>
      <c r="B176" s="33">
        <v>32742</v>
      </c>
      <c r="C176" s="35">
        <v>0.390625</v>
      </c>
      <c r="D176" s="67">
        <f t="shared" si="7"/>
        <v>9.3125</v>
      </c>
      <c r="E176" s="67">
        <v>-1149594</v>
      </c>
      <c r="F176" s="67">
        <f t="shared" si="8"/>
        <v>13.305486111111112</v>
      </c>
      <c r="G176" s="34">
        <f t="shared" si="9"/>
        <v>0.91720461764191985</v>
      </c>
    </row>
    <row r="177" spans="1:7">
      <c r="A177" s="20" t="s">
        <v>55</v>
      </c>
      <c r="B177" s="33">
        <v>32788</v>
      </c>
      <c r="C177" s="35">
        <v>4.6875E-2</v>
      </c>
      <c r="D177" s="67">
        <f t="shared" si="7"/>
        <v>9.4375</v>
      </c>
      <c r="E177" s="67">
        <v>-1151715</v>
      </c>
      <c r="F177" s="67">
        <f t="shared" si="8"/>
        <v>13.330034722222223</v>
      </c>
      <c r="G177" s="34">
        <f t="shared" si="9"/>
        <v>0.91889685941946786</v>
      </c>
    </row>
    <row r="178" spans="1:7">
      <c r="A178" s="20" t="s">
        <v>55</v>
      </c>
      <c r="B178" s="33">
        <v>32833</v>
      </c>
      <c r="C178" s="35">
        <v>0.703125</v>
      </c>
      <c r="D178" s="67">
        <f t="shared" si="7"/>
        <v>9.5625</v>
      </c>
      <c r="E178" s="67">
        <v>-1153779</v>
      </c>
      <c r="F178" s="67">
        <f t="shared" si="8"/>
        <v>13.353923611111112</v>
      </c>
      <c r="G178" s="34">
        <f t="shared" si="9"/>
        <v>0.9205436236952147</v>
      </c>
    </row>
    <row r="179" spans="1:7">
      <c r="A179" s="20" t="s">
        <v>55</v>
      </c>
      <c r="B179" s="33">
        <v>32879</v>
      </c>
      <c r="C179" s="35">
        <v>0.359375</v>
      </c>
      <c r="D179" s="67">
        <f t="shared" si="7"/>
        <v>9.6875</v>
      </c>
      <c r="E179" s="67">
        <v>-1155788</v>
      </c>
      <c r="F179" s="67">
        <f t="shared" si="8"/>
        <v>13.377175925925926</v>
      </c>
      <c r="G179" s="34">
        <f t="shared" si="9"/>
        <v>0.92214650617097782</v>
      </c>
    </row>
    <row r="180" spans="1:7">
      <c r="A180" s="20" t="s">
        <v>55</v>
      </c>
      <c r="B180" s="33">
        <v>32925</v>
      </c>
      <c r="C180" s="35">
        <v>1.5625E-2</v>
      </c>
      <c r="D180" s="67">
        <f t="shared" si="7"/>
        <v>9.8125</v>
      </c>
      <c r="E180" s="67">
        <v>-1157743</v>
      </c>
      <c r="F180" s="67">
        <f t="shared" si="8"/>
        <v>13.399803240740741</v>
      </c>
      <c r="G180" s="34">
        <f t="shared" si="9"/>
        <v>0.92370630469766646</v>
      </c>
    </row>
    <row r="181" spans="1:7">
      <c r="A181" s="20" t="s">
        <v>55</v>
      </c>
      <c r="B181" s="33">
        <v>32970</v>
      </c>
      <c r="C181" s="35">
        <v>0.671875</v>
      </c>
      <c r="D181" s="67">
        <f t="shared" si="7"/>
        <v>9.9375</v>
      </c>
      <c r="E181" s="67">
        <v>-1159646</v>
      </c>
      <c r="F181" s="67">
        <f t="shared" si="8"/>
        <v>13.421828703703703</v>
      </c>
      <c r="G181" s="34">
        <f t="shared" si="9"/>
        <v>0.92522461497709763</v>
      </c>
    </row>
    <row r="182" spans="1:7">
      <c r="A182" s="20" t="s">
        <v>55</v>
      </c>
      <c r="B182" s="33">
        <v>33016</v>
      </c>
      <c r="C182" s="35">
        <v>0.328125</v>
      </c>
      <c r="D182" s="67">
        <f t="shared" si="7"/>
        <v>10.0625</v>
      </c>
      <c r="E182" s="67">
        <v>-1161499</v>
      </c>
      <c r="F182" s="67">
        <f t="shared" si="8"/>
        <v>13.443275462962964</v>
      </c>
      <c r="G182" s="34">
        <f t="shared" si="9"/>
        <v>0.92670303271108956</v>
      </c>
    </row>
    <row r="183" spans="1:7">
      <c r="A183" s="20" t="s">
        <v>55</v>
      </c>
      <c r="B183" s="33">
        <v>33061</v>
      </c>
      <c r="C183" s="35">
        <v>0.984375</v>
      </c>
      <c r="D183" s="67">
        <f t="shared" si="7"/>
        <v>10.1875</v>
      </c>
      <c r="E183" s="67">
        <v>-1163303</v>
      </c>
      <c r="F183" s="67">
        <f t="shared" si="8"/>
        <v>13.464155092592593</v>
      </c>
      <c r="G183" s="34">
        <f t="shared" si="9"/>
        <v>0.92814235575055037</v>
      </c>
    </row>
    <row r="184" spans="1:7">
      <c r="A184" s="20" t="s">
        <v>55</v>
      </c>
      <c r="B184" s="33">
        <v>33107</v>
      </c>
      <c r="C184" s="35">
        <v>0.640625</v>
      </c>
      <c r="D184" s="67">
        <f t="shared" si="7"/>
        <v>10.3125</v>
      </c>
      <c r="E184" s="67">
        <v>-1165061</v>
      </c>
      <c r="F184" s="67">
        <f t="shared" si="8"/>
        <v>13.484502314814815</v>
      </c>
      <c r="G184" s="34">
        <f t="shared" si="9"/>
        <v>0.92954497764820687</v>
      </c>
    </row>
    <row r="185" spans="1:7">
      <c r="A185" s="20" t="s">
        <v>55</v>
      </c>
      <c r="B185" s="33">
        <v>33153</v>
      </c>
      <c r="C185" s="35">
        <v>0.296875</v>
      </c>
      <c r="D185" s="67">
        <f t="shared" si="7"/>
        <v>10.4375</v>
      </c>
      <c r="E185" s="67">
        <v>-1166772</v>
      </c>
      <c r="F185" s="67">
        <f t="shared" si="8"/>
        <v>13.504305555555556</v>
      </c>
      <c r="G185" s="34">
        <f t="shared" si="9"/>
        <v>0.93091010055315004</v>
      </c>
    </row>
    <row r="186" spans="1:7">
      <c r="A186" s="20" t="s">
        <v>55</v>
      </c>
      <c r="B186" s="33">
        <v>33198</v>
      </c>
      <c r="C186" s="35">
        <v>0.953125</v>
      </c>
      <c r="D186" s="67">
        <f t="shared" si="7"/>
        <v>10.5625</v>
      </c>
      <c r="E186" s="67">
        <v>-1168440</v>
      </c>
      <c r="F186" s="67">
        <f t="shared" si="8"/>
        <v>13.52361111111111</v>
      </c>
      <c r="G186" s="34">
        <f t="shared" si="9"/>
        <v>0.93224091586901525</v>
      </c>
    </row>
    <row r="187" spans="1:7">
      <c r="A187" s="20" t="s">
        <v>55</v>
      </c>
      <c r="B187" s="33">
        <v>33244</v>
      </c>
      <c r="C187" s="35">
        <v>0.609375</v>
      </c>
      <c r="D187" s="67">
        <f t="shared" si="7"/>
        <v>10.6875</v>
      </c>
      <c r="E187" s="67">
        <v>-1170064</v>
      </c>
      <c r="F187" s="67">
        <f t="shared" si="8"/>
        <v>13.542407407407408</v>
      </c>
      <c r="G187" s="34">
        <f t="shared" si="9"/>
        <v>0.9335366257448936</v>
      </c>
    </row>
    <row r="188" spans="1:7">
      <c r="A188" s="20" t="s">
        <v>55</v>
      </c>
      <c r="B188" s="33">
        <v>33290</v>
      </c>
      <c r="C188" s="35">
        <v>0.265625</v>
      </c>
      <c r="D188" s="67">
        <f t="shared" si="7"/>
        <v>10.8125</v>
      </c>
      <c r="E188" s="67">
        <v>-1171647</v>
      </c>
      <c r="F188" s="67">
        <f t="shared" si="8"/>
        <v>13.560729166666667</v>
      </c>
      <c r="G188" s="34">
        <f t="shared" si="9"/>
        <v>0.93479962373351144</v>
      </c>
    </row>
    <row r="189" spans="1:7">
      <c r="A189" s="20" t="s">
        <v>55</v>
      </c>
      <c r="B189" s="33">
        <v>33335</v>
      </c>
      <c r="C189" s="35">
        <v>0.921875</v>
      </c>
      <c r="D189" s="67">
        <f t="shared" si="7"/>
        <v>10.9375</v>
      </c>
      <c r="E189" s="67">
        <v>-1173190</v>
      </c>
      <c r="F189" s="67">
        <f t="shared" si="8"/>
        <v>13.578587962962963</v>
      </c>
      <c r="G189" s="34">
        <f t="shared" si="9"/>
        <v>0.93603070768577767</v>
      </c>
    </row>
    <row r="190" spans="1:7">
      <c r="A190" s="20" t="s">
        <v>55</v>
      </c>
      <c r="B190" s="33">
        <v>33381</v>
      </c>
      <c r="C190" s="35">
        <v>0.578125</v>
      </c>
      <c r="D190" s="67">
        <f t="shared" si="7"/>
        <v>11.0625</v>
      </c>
      <c r="E190" s="67">
        <v>-1174693</v>
      </c>
      <c r="F190" s="67">
        <f t="shared" si="8"/>
        <v>13.595983796296297</v>
      </c>
      <c r="G190" s="34">
        <f t="shared" si="9"/>
        <v>0.93722987760169219</v>
      </c>
    </row>
    <row r="191" spans="1:7">
      <c r="A191" s="20" t="s">
        <v>55</v>
      </c>
      <c r="B191" s="33">
        <v>33427</v>
      </c>
      <c r="C191" s="35">
        <v>0.234375</v>
      </c>
      <c r="D191" s="67">
        <f t="shared" si="7"/>
        <v>11.1875</v>
      </c>
      <c r="E191" s="67">
        <v>-1176158</v>
      </c>
      <c r="F191" s="67">
        <f t="shared" si="8"/>
        <v>13.612939814814816</v>
      </c>
      <c r="G191" s="34">
        <f t="shared" si="9"/>
        <v>0.93839872918307254</v>
      </c>
    </row>
    <row r="192" spans="1:7">
      <c r="A192" s="20" t="s">
        <v>55</v>
      </c>
      <c r="B192" s="33">
        <v>33472</v>
      </c>
      <c r="C192" s="35">
        <v>0.890625</v>
      </c>
      <c r="D192" s="67">
        <f t="shared" si="7"/>
        <v>11.3125</v>
      </c>
      <c r="E192" s="67">
        <v>-1177587</v>
      </c>
      <c r="F192" s="67">
        <f t="shared" si="8"/>
        <v>13.629479166666666</v>
      </c>
      <c r="G192" s="34">
        <f t="shared" si="9"/>
        <v>0.93953885813173632</v>
      </c>
    </row>
    <row r="193" spans="1:7">
      <c r="A193" s="20" t="s">
        <v>55</v>
      </c>
      <c r="B193" s="33">
        <v>33518</v>
      </c>
      <c r="C193" s="35">
        <v>0.546875</v>
      </c>
      <c r="D193" s="67">
        <f t="shared" si="7"/>
        <v>11.4375</v>
      </c>
      <c r="E193" s="67">
        <v>-1178980</v>
      </c>
      <c r="F193" s="67">
        <f t="shared" si="8"/>
        <v>13.645601851851852</v>
      </c>
      <c r="G193" s="34">
        <f t="shared" si="9"/>
        <v>0.94065026444768374</v>
      </c>
    </row>
    <row r="194" spans="1:7">
      <c r="A194" s="20" t="s">
        <v>55</v>
      </c>
      <c r="B194" s="33">
        <v>33564</v>
      </c>
      <c r="C194" s="35">
        <v>0.203125</v>
      </c>
      <c r="D194" s="67">
        <f t="shared" si="7"/>
        <v>11.5625</v>
      </c>
      <c r="E194" s="67">
        <v>-1180338</v>
      </c>
      <c r="F194" s="67">
        <f t="shared" si="8"/>
        <v>13.661319444444445</v>
      </c>
      <c r="G194" s="34">
        <f t="shared" si="9"/>
        <v>0.94173374598182336</v>
      </c>
    </row>
    <row r="195" spans="1:7">
      <c r="A195" s="20" t="s">
        <v>55</v>
      </c>
      <c r="B195" s="33">
        <v>33609</v>
      </c>
      <c r="C195" s="35">
        <v>0.859375</v>
      </c>
      <c r="D195" s="67">
        <f t="shared" si="7"/>
        <v>11.6875</v>
      </c>
      <c r="E195" s="67">
        <v>-1181663</v>
      </c>
      <c r="F195" s="67">
        <f t="shared" si="8"/>
        <v>13.676655092592593</v>
      </c>
      <c r="G195" s="34">
        <f t="shared" si="9"/>
        <v>0.94279089843597297</v>
      </c>
    </row>
    <row r="196" spans="1:7">
      <c r="A196" s="20" t="s">
        <v>55</v>
      </c>
      <c r="B196" s="33">
        <v>33655</v>
      </c>
      <c r="C196" s="35">
        <v>0.515625</v>
      </c>
      <c r="D196" s="67">
        <f t="shared" si="7"/>
        <v>11.8125</v>
      </c>
      <c r="E196" s="67">
        <v>-1182956</v>
      </c>
      <c r="F196" s="67">
        <f t="shared" si="8"/>
        <v>13.691620370370371</v>
      </c>
      <c r="G196" s="34">
        <f t="shared" si="9"/>
        <v>0.94382251966104114</v>
      </c>
    </row>
    <row r="197" spans="1:7">
      <c r="A197" s="20" t="s">
        <v>55</v>
      </c>
      <c r="B197" s="33">
        <v>33701</v>
      </c>
      <c r="C197" s="35">
        <v>0.171875</v>
      </c>
      <c r="D197" s="67">
        <f t="shared" si="7"/>
        <v>11.9375</v>
      </c>
      <c r="E197" s="67">
        <v>-1184216</v>
      </c>
      <c r="F197" s="67">
        <f t="shared" si="8"/>
        <v>13.706203703703704</v>
      </c>
      <c r="G197" s="34">
        <f t="shared" si="9"/>
        <v>0.94482781180611908</v>
      </c>
    </row>
    <row r="198" spans="1:7">
      <c r="A198" s="20" t="s">
        <v>55</v>
      </c>
      <c r="B198" s="33">
        <v>33746</v>
      </c>
      <c r="C198" s="35">
        <v>0.828125</v>
      </c>
      <c r="D198" s="67">
        <f t="shared" si="7"/>
        <v>12.0625</v>
      </c>
      <c r="E198" s="67">
        <v>-1185447</v>
      </c>
      <c r="F198" s="67">
        <f t="shared" si="8"/>
        <v>13.72045138888889</v>
      </c>
      <c r="G198" s="34">
        <f t="shared" si="9"/>
        <v>0.94580996627484215</v>
      </c>
    </row>
    <row r="199" spans="1:7">
      <c r="A199" s="20" t="s">
        <v>55</v>
      </c>
      <c r="B199" s="33">
        <v>33792</v>
      </c>
      <c r="C199" s="35">
        <v>0.484375</v>
      </c>
      <c r="D199" s="67">
        <f t="shared" si="7"/>
        <v>12.1875</v>
      </c>
      <c r="E199" s="67">
        <v>-1186647</v>
      </c>
      <c r="F199" s="67">
        <f t="shared" si="8"/>
        <v>13.734340277777777</v>
      </c>
      <c r="G199" s="34">
        <f t="shared" si="9"/>
        <v>0.94676738736539257</v>
      </c>
    </row>
    <row r="200" spans="1:7">
      <c r="A200" s="20" t="s">
        <v>55</v>
      </c>
      <c r="B200" s="33">
        <v>33838</v>
      </c>
      <c r="C200" s="35">
        <v>0.140625</v>
      </c>
      <c r="D200" s="67">
        <f t="shared" si="7"/>
        <v>12.3125</v>
      </c>
      <c r="E200" s="67">
        <v>-1187819</v>
      </c>
      <c r="F200" s="67">
        <f t="shared" si="8"/>
        <v>13.747905092592593</v>
      </c>
      <c r="G200" s="34">
        <f t="shared" si="9"/>
        <v>0.9477024686304969</v>
      </c>
    </row>
    <row r="201" spans="1:7">
      <c r="A201" s="20" t="s">
        <v>55</v>
      </c>
      <c r="B201" s="33">
        <v>33883</v>
      </c>
      <c r="C201" s="35">
        <v>0.796875</v>
      </c>
      <c r="D201" s="67">
        <f t="shared" si="7"/>
        <v>12.4375</v>
      </c>
      <c r="E201" s="67">
        <v>-1188962</v>
      </c>
      <c r="F201" s="67">
        <f t="shared" si="8"/>
        <v>13.76113425925926</v>
      </c>
      <c r="G201" s="34">
        <f t="shared" si="9"/>
        <v>0.94861441221924625</v>
      </c>
    </row>
    <row r="202" spans="1:7">
      <c r="A202" s="20" t="s">
        <v>55</v>
      </c>
      <c r="B202" s="33">
        <v>33929</v>
      </c>
      <c r="C202" s="35">
        <v>0.453125</v>
      </c>
      <c r="D202" s="67">
        <f t="shared" si="7"/>
        <v>12.5625</v>
      </c>
      <c r="E202" s="67">
        <v>-1190079</v>
      </c>
      <c r="F202" s="67">
        <f t="shared" si="8"/>
        <v>13.774062499999999</v>
      </c>
      <c r="G202" s="34">
        <f t="shared" si="9"/>
        <v>0.94950561168436698</v>
      </c>
    </row>
    <row r="203" spans="1:7">
      <c r="A203" s="20" t="s">
        <v>55</v>
      </c>
      <c r="B203" s="33">
        <v>33975</v>
      </c>
      <c r="C203" s="35">
        <v>0.109375</v>
      </c>
      <c r="D203" s="67">
        <f t="shared" si="7"/>
        <v>12.6875</v>
      </c>
      <c r="E203" s="67">
        <v>-1191169</v>
      </c>
      <c r="F203" s="67">
        <f t="shared" si="8"/>
        <v>13.786678240740741</v>
      </c>
      <c r="G203" s="34">
        <f t="shared" si="9"/>
        <v>0.95037526917495041</v>
      </c>
    </row>
    <row r="204" spans="1:7">
      <c r="A204" s="20" t="s">
        <v>55</v>
      </c>
      <c r="B204" s="33">
        <v>34020</v>
      </c>
      <c r="C204" s="35">
        <v>0.765625</v>
      </c>
      <c r="D204" s="67">
        <f t="shared" si="7"/>
        <v>12.8125</v>
      </c>
      <c r="E204" s="67">
        <v>-1192233</v>
      </c>
      <c r="F204" s="67">
        <f t="shared" si="8"/>
        <v>13.798993055555556</v>
      </c>
      <c r="G204" s="34">
        <f t="shared" si="9"/>
        <v>0.95122418254190522</v>
      </c>
    </row>
    <row r="205" spans="1:7">
      <c r="A205" s="20" t="s">
        <v>55</v>
      </c>
      <c r="B205" s="33">
        <v>34066</v>
      </c>
      <c r="C205" s="35">
        <v>0.421875</v>
      </c>
      <c r="D205" s="67">
        <f t="shared" si="7"/>
        <v>12.9375</v>
      </c>
      <c r="E205" s="67">
        <v>-1193272</v>
      </c>
      <c r="F205" s="67">
        <f t="shared" si="8"/>
        <v>13.811018518518518</v>
      </c>
      <c r="G205" s="34">
        <f t="shared" si="9"/>
        <v>0.95205314963614007</v>
      </c>
    </row>
    <row r="206" spans="1:7">
      <c r="A206" s="20" t="s">
        <v>55</v>
      </c>
      <c r="B206" s="33">
        <v>34112</v>
      </c>
      <c r="C206" s="35">
        <v>7.8125E-2</v>
      </c>
      <c r="D206" s="67">
        <f t="shared" si="7"/>
        <v>13.0625</v>
      </c>
      <c r="E206" s="67">
        <v>-1194288</v>
      </c>
      <c r="F206" s="67">
        <f t="shared" si="8"/>
        <v>13.822777777777778</v>
      </c>
      <c r="G206" s="34">
        <f t="shared" si="9"/>
        <v>0.95286376615947288</v>
      </c>
    </row>
    <row r="207" spans="1:7">
      <c r="A207" s="20" t="s">
        <v>55</v>
      </c>
      <c r="B207" s="33">
        <v>34157</v>
      </c>
      <c r="C207" s="35">
        <v>0.734375</v>
      </c>
      <c r="D207" s="67">
        <f t="shared" si="7"/>
        <v>13.1875</v>
      </c>
      <c r="E207" s="67">
        <v>-1195279</v>
      </c>
      <c r="F207" s="67">
        <f t="shared" si="8"/>
        <v>13.834247685185185</v>
      </c>
      <c r="G207" s="34">
        <f t="shared" si="9"/>
        <v>0.95365443641008574</v>
      </c>
    </row>
    <row r="208" spans="1:7">
      <c r="A208" s="20" t="s">
        <v>55</v>
      </c>
      <c r="B208" s="33">
        <v>34203</v>
      </c>
      <c r="C208" s="35">
        <v>0.390625</v>
      </c>
      <c r="D208" s="67">
        <f t="shared" si="7"/>
        <v>13.3125</v>
      </c>
      <c r="E208" s="67">
        <v>-1196248</v>
      </c>
      <c r="F208" s="67">
        <f t="shared" si="8"/>
        <v>13.845462962962962</v>
      </c>
      <c r="G208" s="34">
        <f t="shared" si="9"/>
        <v>0.95442755394070533</v>
      </c>
    </row>
    <row r="209" spans="1:7">
      <c r="A209" s="20" t="s">
        <v>55</v>
      </c>
      <c r="B209" s="33">
        <v>34249</v>
      </c>
      <c r="C209" s="35">
        <v>4.6875E-2</v>
      </c>
      <c r="D209" s="67">
        <f t="shared" si="7"/>
        <v>13.4375</v>
      </c>
      <c r="E209" s="67">
        <v>-1197195</v>
      </c>
      <c r="F209" s="67">
        <f t="shared" si="8"/>
        <v>13.856423611111111</v>
      </c>
      <c r="G209" s="34">
        <f t="shared" si="9"/>
        <v>0.95518311875133144</v>
      </c>
    </row>
    <row r="210" spans="1:7">
      <c r="A210" s="20" t="s">
        <v>55</v>
      </c>
      <c r="B210" s="33">
        <v>34294</v>
      </c>
      <c r="C210" s="35">
        <v>0.703125</v>
      </c>
      <c r="D210" s="67">
        <f t="shared" si="7"/>
        <v>13.5625</v>
      </c>
      <c r="E210" s="67">
        <v>-1198120</v>
      </c>
      <c r="F210" s="67">
        <f t="shared" si="8"/>
        <v>13.86712962962963</v>
      </c>
      <c r="G210" s="34">
        <f t="shared" si="9"/>
        <v>0.95592113084196417</v>
      </c>
    </row>
    <row r="211" spans="1:7">
      <c r="A211" s="20" t="s">
        <v>55</v>
      </c>
      <c r="B211" s="33">
        <v>34340</v>
      </c>
      <c r="C211" s="35">
        <v>0.359375</v>
      </c>
      <c r="D211" s="67">
        <f t="shared" si="7"/>
        <v>13.6875</v>
      </c>
      <c r="E211" s="67">
        <v>-1199025</v>
      </c>
      <c r="F211" s="67">
        <f t="shared" si="8"/>
        <v>13.877604166666666</v>
      </c>
      <c r="G211" s="34">
        <f t="shared" si="9"/>
        <v>0.95664318591442088</v>
      </c>
    </row>
    <row r="212" spans="1:7">
      <c r="A212" s="20" t="s">
        <v>55</v>
      </c>
      <c r="B212" s="33">
        <v>34386</v>
      </c>
      <c r="C212" s="35">
        <v>1.5625E-2</v>
      </c>
      <c r="D212" s="67">
        <f t="shared" si="7"/>
        <v>13.8125</v>
      </c>
      <c r="E212" s="67">
        <v>-1199909</v>
      </c>
      <c r="F212" s="67">
        <f t="shared" si="8"/>
        <v>13.887835648148148</v>
      </c>
      <c r="G212" s="34">
        <f t="shared" si="9"/>
        <v>0.95734848611779311</v>
      </c>
    </row>
    <row r="213" spans="1:7">
      <c r="A213" s="20" t="s">
        <v>55</v>
      </c>
      <c r="B213" s="33">
        <v>34431</v>
      </c>
      <c r="C213" s="35">
        <v>0.671875</v>
      </c>
      <c r="D213" s="67">
        <f t="shared" si="7"/>
        <v>13.9375</v>
      </c>
      <c r="E213" s="67">
        <v>-1200773</v>
      </c>
      <c r="F213" s="67">
        <f t="shared" si="8"/>
        <v>13.897835648148147</v>
      </c>
      <c r="G213" s="34">
        <f t="shared" si="9"/>
        <v>0.95803782930298942</v>
      </c>
    </row>
    <row r="214" spans="1:7">
      <c r="A214" s="20" t="s">
        <v>55</v>
      </c>
      <c r="B214" s="33">
        <v>34477</v>
      </c>
      <c r="C214" s="35">
        <v>0.328125</v>
      </c>
      <c r="D214" s="67">
        <f t="shared" si="7"/>
        <v>14.0625</v>
      </c>
      <c r="E214" s="67">
        <v>-1201618</v>
      </c>
      <c r="F214" s="67">
        <f t="shared" si="8"/>
        <v>13.907615740740741</v>
      </c>
      <c r="G214" s="34">
        <f t="shared" si="9"/>
        <v>0.95871201332091882</v>
      </c>
    </row>
    <row r="215" spans="1:7">
      <c r="A215" s="20" t="s">
        <v>55</v>
      </c>
      <c r="B215" s="33">
        <v>34522</v>
      </c>
      <c r="C215" s="35">
        <v>0.984375</v>
      </c>
      <c r="D215" s="67">
        <f t="shared" si="7"/>
        <v>14.1875</v>
      </c>
      <c r="E215" s="67">
        <v>-1202444</v>
      </c>
      <c r="F215" s="67">
        <f t="shared" si="8"/>
        <v>13.917175925925926</v>
      </c>
      <c r="G215" s="34">
        <f t="shared" si="9"/>
        <v>0.95937103817158109</v>
      </c>
    </row>
    <row r="216" spans="1:7">
      <c r="A216" s="20" t="s">
        <v>55</v>
      </c>
      <c r="B216" s="33">
        <v>34568</v>
      </c>
      <c r="C216" s="35">
        <v>0.640625</v>
      </c>
      <c r="D216" s="67">
        <f t="shared" si="7"/>
        <v>14.3125</v>
      </c>
      <c r="E216" s="67">
        <v>-1203253</v>
      </c>
      <c r="F216" s="67">
        <f t="shared" si="8"/>
        <v>13.926539351851853</v>
      </c>
      <c r="G216" s="34">
        <f t="shared" si="9"/>
        <v>0.96001649955679391</v>
      </c>
    </row>
    <row r="217" spans="1:7">
      <c r="A217" s="20" t="s">
        <v>55</v>
      </c>
      <c r="B217" s="33">
        <v>34614</v>
      </c>
      <c r="C217" s="35">
        <v>0.296875</v>
      </c>
      <c r="D217" s="67">
        <f t="shared" si="7"/>
        <v>14.4375</v>
      </c>
      <c r="E217" s="67">
        <v>-1204043</v>
      </c>
      <c r="F217" s="67">
        <f t="shared" si="8"/>
        <v>13.935682870370371</v>
      </c>
      <c r="G217" s="34">
        <f t="shared" si="9"/>
        <v>0.96064680177473971</v>
      </c>
    </row>
    <row r="218" spans="1:7">
      <c r="A218" s="20" t="s">
        <v>55</v>
      </c>
      <c r="B218" s="33">
        <v>34659</v>
      </c>
      <c r="C218" s="35">
        <v>0.953125</v>
      </c>
      <c r="D218" s="67">
        <f t="shared" si="7"/>
        <v>14.5625</v>
      </c>
      <c r="E218" s="67">
        <v>-1204816</v>
      </c>
      <c r="F218" s="67">
        <f t="shared" si="8"/>
        <v>13.944629629629629</v>
      </c>
      <c r="G218" s="34">
        <f t="shared" si="9"/>
        <v>0.96126354052723584</v>
      </c>
    </row>
    <row r="219" spans="1:7">
      <c r="A219" s="20" t="s">
        <v>55</v>
      </c>
      <c r="B219" s="33">
        <v>34705</v>
      </c>
      <c r="C219" s="35">
        <v>0.609375</v>
      </c>
      <c r="D219" s="67">
        <f t="shared" si="7"/>
        <v>14.6875</v>
      </c>
      <c r="E219" s="67">
        <v>-1205573</v>
      </c>
      <c r="F219" s="67">
        <f t="shared" si="8"/>
        <v>13.953391203703704</v>
      </c>
      <c r="G219" s="34">
        <f t="shared" si="9"/>
        <v>0.96186751366519152</v>
      </c>
    </row>
    <row r="220" spans="1:7">
      <c r="A220" s="20" t="s">
        <v>55</v>
      </c>
      <c r="B220" s="33">
        <v>34751</v>
      </c>
      <c r="C220" s="35">
        <v>0.265625</v>
      </c>
      <c r="D220" s="67">
        <f t="shared" si="7"/>
        <v>14.8125</v>
      </c>
      <c r="E220" s="67">
        <v>-1206314</v>
      </c>
      <c r="F220" s="67">
        <f t="shared" si="8"/>
        <v>13.961967592592593</v>
      </c>
      <c r="G220" s="34">
        <f t="shared" si="9"/>
        <v>0.96245872118860643</v>
      </c>
    </row>
    <row r="221" spans="1:7">
      <c r="A221" s="20" t="s">
        <v>55</v>
      </c>
      <c r="B221" s="33">
        <v>34796</v>
      </c>
      <c r="C221" s="35">
        <v>0.921875</v>
      </c>
      <c r="D221" s="67">
        <f t="shared" si="7"/>
        <v>14.9375</v>
      </c>
      <c r="E221" s="67">
        <v>-1207038</v>
      </c>
      <c r="F221" s="67">
        <f t="shared" si="8"/>
        <v>13.970347222222221</v>
      </c>
      <c r="G221" s="34">
        <f t="shared" si="9"/>
        <v>0.96303636524657177</v>
      </c>
    </row>
    <row r="222" spans="1:7">
      <c r="A222" s="20" t="s">
        <v>55</v>
      </c>
      <c r="B222" s="33">
        <v>34842</v>
      </c>
      <c r="C222" s="35">
        <v>0.578125</v>
      </c>
      <c r="D222" s="67">
        <f t="shared" si="7"/>
        <v>15.0625</v>
      </c>
      <c r="E222" s="67">
        <v>-1207747</v>
      </c>
      <c r="F222" s="67">
        <f t="shared" si="8"/>
        <v>13.978553240740741</v>
      </c>
      <c r="G222" s="34">
        <f t="shared" si="9"/>
        <v>0.96360204154090545</v>
      </c>
    </row>
    <row r="223" spans="1:7">
      <c r="A223" s="20" t="s">
        <v>55</v>
      </c>
      <c r="B223" s="33">
        <v>34888</v>
      </c>
      <c r="C223" s="35">
        <v>0.234375</v>
      </c>
      <c r="D223" s="67">
        <f t="shared" si="7"/>
        <v>15.1875</v>
      </c>
      <c r="E223" s="67">
        <v>-1208441</v>
      </c>
      <c r="F223" s="67">
        <f t="shared" si="8"/>
        <v>13.986585648148148</v>
      </c>
      <c r="G223" s="34">
        <f t="shared" si="9"/>
        <v>0.96415575007160714</v>
      </c>
    </row>
    <row r="224" spans="1:7">
      <c r="A224" s="20" t="s">
        <v>55</v>
      </c>
      <c r="B224" s="33">
        <v>34933</v>
      </c>
      <c r="C224" s="35">
        <v>0.890625</v>
      </c>
      <c r="D224" s="67">
        <f t="shared" si="7"/>
        <v>15.3125</v>
      </c>
      <c r="E224" s="67">
        <v>-1209121</v>
      </c>
      <c r="F224" s="67">
        <f t="shared" si="8"/>
        <v>13.994456018518518</v>
      </c>
      <c r="G224" s="34">
        <f t="shared" si="9"/>
        <v>0.96469828868958574</v>
      </c>
    </row>
    <row r="225" spans="1:7">
      <c r="A225" s="20" t="s">
        <v>55</v>
      </c>
      <c r="B225" s="33">
        <v>34979</v>
      </c>
      <c r="C225" s="35">
        <v>0.546875</v>
      </c>
      <c r="D225" s="67">
        <f t="shared" si="7"/>
        <v>15.4375</v>
      </c>
      <c r="E225" s="67">
        <v>-1209786</v>
      </c>
      <c r="F225" s="67">
        <f t="shared" si="8"/>
        <v>14.002152777777777</v>
      </c>
      <c r="G225" s="34">
        <f t="shared" si="9"/>
        <v>0.96522885954393245</v>
      </c>
    </row>
    <row r="226" spans="1:7">
      <c r="A226" s="20" t="s">
        <v>55</v>
      </c>
      <c r="B226" s="33">
        <v>35025</v>
      </c>
      <c r="C226" s="35">
        <v>0.203125</v>
      </c>
      <c r="D226" s="67">
        <f t="shared" si="7"/>
        <v>15.5625</v>
      </c>
      <c r="E226" s="67">
        <v>-1210438</v>
      </c>
      <c r="F226" s="67">
        <f t="shared" si="8"/>
        <v>14.009699074074074</v>
      </c>
      <c r="G226" s="34">
        <f t="shared" si="9"/>
        <v>0.96574905833646496</v>
      </c>
    </row>
    <row r="227" spans="1:7">
      <c r="A227" s="20" t="s">
        <v>55</v>
      </c>
      <c r="B227" s="33">
        <v>35070</v>
      </c>
      <c r="C227" s="35">
        <v>0.859375</v>
      </c>
      <c r="D227" s="67">
        <f t="shared" si="7"/>
        <v>15.6875</v>
      </c>
      <c r="E227" s="67">
        <v>-1211076</v>
      </c>
      <c r="F227" s="67">
        <f t="shared" si="8"/>
        <v>14.017083333333334</v>
      </c>
      <c r="G227" s="34">
        <f t="shared" si="9"/>
        <v>0.96625808721627426</v>
      </c>
    </row>
    <row r="228" spans="1:7">
      <c r="A228" s="20" t="s">
        <v>55</v>
      </c>
      <c r="B228" s="33">
        <v>35116</v>
      </c>
      <c r="C228" s="35">
        <v>0.515625</v>
      </c>
      <c r="D228" s="67">
        <f t="shared" si="7"/>
        <v>15.8125</v>
      </c>
      <c r="E228" s="67">
        <v>-1211701</v>
      </c>
      <c r="F228" s="67">
        <f t="shared" si="8"/>
        <v>14.02431712962963</v>
      </c>
      <c r="G228" s="34">
        <f t="shared" si="9"/>
        <v>0.96675674403426937</v>
      </c>
    </row>
    <row r="229" spans="1:7">
      <c r="A229" s="20" t="s">
        <v>55</v>
      </c>
      <c r="B229" s="33">
        <v>35162</v>
      </c>
      <c r="C229" s="35">
        <v>0.171875</v>
      </c>
      <c r="D229" s="67">
        <f t="shared" si="7"/>
        <v>15.9375</v>
      </c>
      <c r="E229" s="67">
        <v>-1212314</v>
      </c>
      <c r="F229" s="67">
        <f t="shared" si="8"/>
        <v>14.031412037037038</v>
      </c>
      <c r="G229" s="34">
        <f t="shared" si="9"/>
        <v>0.96724582664135894</v>
      </c>
    </row>
    <row r="230" spans="1:7">
      <c r="A230" s="20" t="s">
        <v>55</v>
      </c>
      <c r="B230" s="33">
        <v>35207</v>
      </c>
      <c r="C230" s="35">
        <v>0.828125</v>
      </c>
      <c r="D230" s="67">
        <f t="shared" ref="D230:D293" si="10">((B230+C230)-$D$100)/365.25</f>
        <v>16.0625</v>
      </c>
      <c r="E230" s="67">
        <v>-1212913</v>
      </c>
      <c r="F230" s="67">
        <f t="shared" ref="F230:F293" si="11">-E230/86400</f>
        <v>14.038344907407408</v>
      </c>
      <c r="G230" s="34">
        <f t="shared" ref="G230:G293" si="12">F230/$C$53</f>
        <v>0.96772373933572542</v>
      </c>
    </row>
    <row r="231" spans="1:7">
      <c r="A231" s="20" t="s">
        <v>55</v>
      </c>
      <c r="B231" s="33">
        <v>35253</v>
      </c>
      <c r="C231" s="35">
        <v>0.484375</v>
      </c>
      <c r="D231" s="67">
        <f t="shared" si="10"/>
        <v>16.1875</v>
      </c>
      <c r="E231" s="67">
        <v>-1213501</v>
      </c>
      <c r="F231" s="67">
        <f t="shared" si="11"/>
        <v>14.045150462962964</v>
      </c>
      <c r="G231" s="34">
        <f t="shared" si="12"/>
        <v>0.96819287567009515</v>
      </c>
    </row>
    <row r="232" spans="1:7">
      <c r="A232" s="20" t="s">
        <v>55</v>
      </c>
      <c r="B232" s="33">
        <v>35299</v>
      </c>
      <c r="C232" s="35">
        <v>0.140625</v>
      </c>
      <c r="D232" s="67">
        <f t="shared" si="10"/>
        <v>16.3125</v>
      </c>
      <c r="E232" s="67">
        <v>-1214077</v>
      </c>
      <c r="F232" s="67">
        <f t="shared" si="11"/>
        <v>14.051817129629629</v>
      </c>
      <c r="G232" s="34">
        <f t="shared" si="12"/>
        <v>0.96865243779355925</v>
      </c>
    </row>
    <row r="233" spans="1:7">
      <c r="A233" s="20" t="s">
        <v>55</v>
      </c>
      <c r="B233" s="33">
        <v>35344</v>
      </c>
      <c r="C233" s="35">
        <v>0.796875</v>
      </c>
      <c r="D233" s="67">
        <f t="shared" si="10"/>
        <v>16.4375</v>
      </c>
      <c r="E233" s="67">
        <v>-1214642</v>
      </c>
      <c r="F233" s="67">
        <f t="shared" si="11"/>
        <v>14.058356481481482</v>
      </c>
      <c r="G233" s="34">
        <f t="shared" si="12"/>
        <v>0.96910322355702683</v>
      </c>
    </row>
    <row r="234" spans="1:7">
      <c r="A234" s="20" t="s">
        <v>55</v>
      </c>
      <c r="B234" s="33">
        <v>35390</v>
      </c>
      <c r="C234" s="35">
        <v>0.453125</v>
      </c>
      <c r="D234" s="67">
        <f t="shared" si="10"/>
        <v>16.5625</v>
      </c>
      <c r="E234" s="67">
        <v>-1215195</v>
      </c>
      <c r="F234" s="67">
        <f t="shared" si="11"/>
        <v>14.064756944444444</v>
      </c>
      <c r="G234" s="34">
        <f t="shared" si="12"/>
        <v>0.96954443510958876</v>
      </c>
    </row>
    <row r="235" spans="1:7">
      <c r="A235" s="20" t="s">
        <v>55</v>
      </c>
      <c r="B235" s="33">
        <v>35436</v>
      </c>
      <c r="C235" s="35">
        <v>0.109375</v>
      </c>
      <c r="D235" s="67">
        <f t="shared" si="10"/>
        <v>16.6875</v>
      </c>
      <c r="E235" s="67">
        <v>-1215737</v>
      </c>
      <c r="F235" s="67">
        <f t="shared" si="11"/>
        <v>14.071030092592592</v>
      </c>
      <c r="G235" s="34">
        <f t="shared" si="12"/>
        <v>0.96997687030215407</v>
      </c>
    </row>
    <row r="236" spans="1:7">
      <c r="A236" s="20" t="s">
        <v>55</v>
      </c>
      <c r="B236" s="33">
        <v>35481</v>
      </c>
      <c r="C236" s="35">
        <v>0.765625</v>
      </c>
      <c r="D236" s="67">
        <f t="shared" si="10"/>
        <v>16.8125</v>
      </c>
      <c r="E236" s="67">
        <v>-1216269</v>
      </c>
      <c r="F236" s="67">
        <f t="shared" si="11"/>
        <v>14.077187500000001</v>
      </c>
      <c r="G236" s="34">
        <f t="shared" si="12"/>
        <v>0.97040132698563164</v>
      </c>
    </row>
    <row r="237" spans="1:7">
      <c r="A237" s="20" t="s">
        <v>55</v>
      </c>
      <c r="B237" s="33">
        <v>35527</v>
      </c>
      <c r="C237" s="35">
        <v>0.421875</v>
      </c>
      <c r="D237" s="67">
        <f t="shared" si="10"/>
        <v>16.9375</v>
      </c>
      <c r="E237" s="67">
        <v>-1216790</v>
      </c>
      <c r="F237" s="67">
        <f t="shared" si="11"/>
        <v>14.083217592592593</v>
      </c>
      <c r="G237" s="34">
        <f t="shared" si="12"/>
        <v>0.97081700730911225</v>
      </c>
    </row>
    <row r="238" spans="1:7">
      <c r="A238" s="20" t="s">
        <v>55</v>
      </c>
      <c r="B238" s="33">
        <v>35573</v>
      </c>
      <c r="C238" s="35">
        <v>7.8125E-2</v>
      </c>
      <c r="D238" s="67">
        <f t="shared" si="10"/>
        <v>17.0625</v>
      </c>
      <c r="E238" s="67">
        <v>-1217302</v>
      </c>
      <c r="F238" s="67">
        <f t="shared" si="11"/>
        <v>14.089143518518519</v>
      </c>
      <c r="G238" s="34">
        <f t="shared" si="12"/>
        <v>0.97122550697441379</v>
      </c>
    </row>
    <row r="239" spans="1:7">
      <c r="A239" s="20" t="s">
        <v>55</v>
      </c>
      <c r="B239" s="33">
        <v>35618</v>
      </c>
      <c r="C239" s="35">
        <v>0.734375</v>
      </c>
      <c r="D239" s="67">
        <f t="shared" si="10"/>
        <v>17.1875</v>
      </c>
      <c r="E239" s="67">
        <v>-1217803</v>
      </c>
      <c r="F239" s="67">
        <f t="shared" si="11"/>
        <v>14.094942129629629</v>
      </c>
      <c r="G239" s="34">
        <f t="shared" si="12"/>
        <v>0.97162523027971859</v>
      </c>
    </row>
    <row r="240" spans="1:7">
      <c r="A240" s="20" t="s">
        <v>55</v>
      </c>
      <c r="B240" s="33">
        <v>35664</v>
      </c>
      <c r="C240" s="35">
        <v>0.390625</v>
      </c>
      <c r="D240" s="67">
        <f t="shared" si="10"/>
        <v>17.3125</v>
      </c>
      <c r="E240" s="67">
        <v>-1218295</v>
      </c>
      <c r="F240" s="67">
        <f t="shared" si="11"/>
        <v>14.100636574074073</v>
      </c>
      <c r="G240" s="34">
        <f t="shared" si="12"/>
        <v>0.97201777292684421</v>
      </c>
    </row>
    <row r="241" spans="1:7">
      <c r="A241" s="20" t="s">
        <v>55</v>
      </c>
      <c r="B241" s="33">
        <v>35710</v>
      </c>
      <c r="C241" s="35">
        <v>4.6875E-2</v>
      </c>
      <c r="D241" s="67">
        <f t="shared" si="10"/>
        <v>17.4375</v>
      </c>
      <c r="E241" s="67">
        <v>-1218777</v>
      </c>
      <c r="F241" s="67">
        <f t="shared" si="11"/>
        <v>14.106215277777778</v>
      </c>
      <c r="G241" s="34">
        <f t="shared" si="12"/>
        <v>0.97240233706488211</v>
      </c>
    </row>
    <row r="242" spans="1:7">
      <c r="A242" s="20" t="s">
        <v>55</v>
      </c>
      <c r="B242" s="33">
        <v>35755</v>
      </c>
      <c r="C242" s="35">
        <v>0.703125</v>
      </c>
      <c r="D242" s="67">
        <f t="shared" si="10"/>
        <v>17.5625</v>
      </c>
      <c r="E242" s="67">
        <v>-1219251</v>
      </c>
      <c r="F242" s="67">
        <f t="shared" si="11"/>
        <v>14.111701388888889</v>
      </c>
      <c r="G242" s="34">
        <f t="shared" si="12"/>
        <v>0.9727805183956495</v>
      </c>
    </row>
    <row r="243" spans="1:7">
      <c r="A243" s="20" t="s">
        <v>55</v>
      </c>
      <c r="B243" s="33">
        <v>35801</v>
      </c>
      <c r="C243" s="35">
        <v>0.359375</v>
      </c>
      <c r="D243" s="67">
        <f t="shared" si="10"/>
        <v>17.6875</v>
      </c>
      <c r="E243" s="67">
        <v>-1219715</v>
      </c>
      <c r="F243" s="67">
        <f t="shared" si="11"/>
        <v>14.117071759259259</v>
      </c>
      <c r="G243" s="34">
        <f t="shared" si="12"/>
        <v>0.97315072121732904</v>
      </c>
    </row>
    <row r="244" spans="1:7">
      <c r="A244" s="20" t="s">
        <v>55</v>
      </c>
      <c r="B244" s="33">
        <v>35847</v>
      </c>
      <c r="C244" s="35">
        <v>1.5625E-2</v>
      </c>
      <c r="D244" s="67">
        <f t="shared" si="10"/>
        <v>17.8125</v>
      </c>
      <c r="E244" s="67">
        <v>-1220171</v>
      </c>
      <c r="F244" s="67">
        <f t="shared" si="11"/>
        <v>14.122349537037037</v>
      </c>
      <c r="G244" s="34">
        <f t="shared" si="12"/>
        <v>0.9735145412317382</v>
      </c>
    </row>
    <row r="245" spans="1:7">
      <c r="A245" s="20" t="s">
        <v>55</v>
      </c>
      <c r="B245" s="33">
        <v>35892</v>
      </c>
      <c r="C245" s="35">
        <v>0.671875</v>
      </c>
      <c r="D245" s="67">
        <f t="shared" si="10"/>
        <v>17.9375</v>
      </c>
      <c r="E245" s="67">
        <v>-1220618</v>
      </c>
      <c r="F245" s="67">
        <f t="shared" si="11"/>
        <v>14.127523148148148</v>
      </c>
      <c r="G245" s="34">
        <f t="shared" si="12"/>
        <v>0.97387118058796829</v>
      </c>
    </row>
    <row r="246" spans="1:7">
      <c r="A246" s="20" t="s">
        <v>55</v>
      </c>
      <c r="B246" s="33">
        <v>35938</v>
      </c>
      <c r="C246" s="35">
        <v>0.328125</v>
      </c>
      <c r="D246" s="67">
        <f t="shared" si="10"/>
        <v>18.0625</v>
      </c>
      <c r="E246" s="67">
        <v>-1221057</v>
      </c>
      <c r="F246" s="67">
        <f t="shared" si="11"/>
        <v>14.132604166666667</v>
      </c>
      <c r="G246" s="34">
        <f t="shared" si="12"/>
        <v>0.97422143713692799</v>
      </c>
    </row>
    <row r="247" spans="1:7">
      <c r="A247" s="20" t="s">
        <v>55</v>
      </c>
      <c r="B247" s="33">
        <v>35983</v>
      </c>
      <c r="C247" s="35">
        <v>0.984375</v>
      </c>
      <c r="D247" s="67">
        <f t="shared" si="10"/>
        <v>18.1875</v>
      </c>
      <c r="E247" s="67">
        <v>-1221488</v>
      </c>
      <c r="F247" s="67">
        <f t="shared" si="11"/>
        <v>14.137592592592593</v>
      </c>
      <c r="G247" s="34">
        <f t="shared" si="12"/>
        <v>0.97456531087861742</v>
      </c>
    </row>
    <row r="248" spans="1:7">
      <c r="A248" s="20" t="s">
        <v>55</v>
      </c>
      <c r="B248" s="33">
        <v>36029</v>
      </c>
      <c r="C248" s="35">
        <v>0.640625</v>
      </c>
      <c r="D248" s="67">
        <f t="shared" si="10"/>
        <v>18.3125</v>
      </c>
      <c r="E248" s="67">
        <v>-1221911</v>
      </c>
      <c r="F248" s="67">
        <f t="shared" si="11"/>
        <v>14.142488425925926</v>
      </c>
      <c r="G248" s="34">
        <f t="shared" si="12"/>
        <v>0.97490280181303646</v>
      </c>
    </row>
    <row r="249" spans="1:7">
      <c r="A249" s="20" t="s">
        <v>55</v>
      </c>
      <c r="B249" s="33">
        <v>36075</v>
      </c>
      <c r="C249" s="35">
        <v>0.296875</v>
      </c>
      <c r="D249" s="67">
        <f t="shared" si="10"/>
        <v>18.4375</v>
      </c>
      <c r="E249" s="67">
        <v>-1222326</v>
      </c>
      <c r="F249" s="67">
        <f t="shared" si="11"/>
        <v>14.147291666666666</v>
      </c>
      <c r="G249" s="34">
        <f t="shared" si="12"/>
        <v>0.97523390994018511</v>
      </c>
    </row>
    <row r="250" spans="1:7">
      <c r="A250" s="20" t="s">
        <v>55</v>
      </c>
      <c r="B250" s="33">
        <v>36120</v>
      </c>
      <c r="C250" s="35">
        <v>0.953125</v>
      </c>
      <c r="D250" s="67">
        <f t="shared" si="10"/>
        <v>18.5625</v>
      </c>
      <c r="E250" s="67">
        <v>-1222734</v>
      </c>
      <c r="F250" s="67">
        <f t="shared" si="11"/>
        <v>14.152013888888888</v>
      </c>
      <c r="G250" s="34">
        <f t="shared" si="12"/>
        <v>0.97555943311097226</v>
      </c>
    </row>
    <row r="251" spans="1:7">
      <c r="A251" s="20" t="s">
        <v>55</v>
      </c>
      <c r="B251" s="33">
        <v>36166</v>
      </c>
      <c r="C251" s="35">
        <v>0.609375</v>
      </c>
      <c r="D251" s="67">
        <f t="shared" si="10"/>
        <v>18.6875</v>
      </c>
      <c r="E251" s="67">
        <v>-1223134</v>
      </c>
      <c r="F251" s="67">
        <f t="shared" si="11"/>
        <v>14.156643518518518</v>
      </c>
      <c r="G251" s="34">
        <f t="shared" si="12"/>
        <v>0.97587857347448914</v>
      </c>
    </row>
    <row r="252" spans="1:7">
      <c r="A252" s="20" t="s">
        <v>55</v>
      </c>
      <c r="B252" s="33">
        <v>36212</v>
      </c>
      <c r="C252" s="35">
        <v>0.265625</v>
      </c>
      <c r="D252" s="67">
        <f t="shared" si="10"/>
        <v>18.8125</v>
      </c>
      <c r="E252" s="67">
        <v>-1223527</v>
      </c>
      <c r="F252" s="67">
        <f t="shared" si="11"/>
        <v>14.161192129629629</v>
      </c>
      <c r="G252" s="34">
        <f t="shared" si="12"/>
        <v>0.97619212888164442</v>
      </c>
    </row>
    <row r="253" spans="1:7">
      <c r="A253" s="20" t="s">
        <v>55</v>
      </c>
      <c r="B253" s="33">
        <v>36257</v>
      </c>
      <c r="C253" s="35">
        <v>0.921875</v>
      </c>
      <c r="D253" s="67">
        <f t="shared" si="10"/>
        <v>18.9375</v>
      </c>
      <c r="E253" s="67">
        <v>-1223913</v>
      </c>
      <c r="F253" s="67">
        <f t="shared" si="11"/>
        <v>14.165659722222221</v>
      </c>
      <c r="G253" s="34">
        <f t="shared" si="12"/>
        <v>0.97650009933243809</v>
      </c>
    </row>
    <row r="254" spans="1:7">
      <c r="A254" s="20" t="s">
        <v>55</v>
      </c>
      <c r="B254" s="33">
        <v>36303</v>
      </c>
      <c r="C254" s="35">
        <v>0.578125</v>
      </c>
      <c r="D254" s="67">
        <f t="shared" si="10"/>
        <v>19.0625</v>
      </c>
      <c r="E254" s="67">
        <v>-1224293</v>
      </c>
      <c r="F254" s="67">
        <f t="shared" si="11"/>
        <v>14.170057870370371</v>
      </c>
      <c r="G254" s="34">
        <f t="shared" si="12"/>
        <v>0.97680328267777927</v>
      </c>
    </row>
    <row r="255" spans="1:7">
      <c r="A255" s="20" t="s">
        <v>55</v>
      </c>
      <c r="B255" s="33">
        <v>36349</v>
      </c>
      <c r="C255" s="35">
        <v>0.234375</v>
      </c>
      <c r="D255" s="67">
        <f t="shared" si="10"/>
        <v>19.1875</v>
      </c>
      <c r="E255" s="67">
        <v>-1224666</v>
      </c>
      <c r="F255" s="67">
        <f t="shared" si="11"/>
        <v>14.174375</v>
      </c>
      <c r="G255" s="34">
        <f t="shared" si="12"/>
        <v>0.97710088106675863</v>
      </c>
    </row>
    <row r="256" spans="1:7">
      <c r="A256" s="20" t="s">
        <v>55</v>
      </c>
      <c r="B256" s="33">
        <v>36394</v>
      </c>
      <c r="C256" s="35">
        <v>0.890625</v>
      </c>
      <c r="D256" s="67">
        <f t="shared" si="10"/>
        <v>19.3125</v>
      </c>
      <c r="E256" s="67">
        <v>-1225032</v>
      </c>
      <c r="F256" s="67">
        <f t="shared" si="11"/>
        <v>14.178611111111111</v>
      </c>
      <c r="G256" s="34">
        <f t="shared" si="12"/>
        <v>0.9773928944993765</v>
      </c>
    </row>
    <row r="257" spans="1:7">
      <c r="A257" s="20" t="s">
        <v>55</v>
      </c>
      <c r="B257" s="33">
        <v>36440</v>
      </c>
      <c r="C257" s="35">
        <v>0.546875</v>
      </c>
      <c r="D257" s="67">
        <f t="shared" si="10"/>
        <v>19.4375</v>
      </c>
      <c r="E257" s="67">
        <v>-1225392</v>
      </c>
      <c r="F257" s="67">
        <f t="shared" si="11"/>
        <v>14.182777777777778</v>
      </c>
      <c r="G257" s="34">
        <f t="shared" si="12"/>
        <v>0.97768012082654165</v>
      </c>
    </row>
    <row r="258" spans="1:7">
      <c r="A258" s="20" t="s">
        <v>55</v>
      </c>
      <c r="B258" s="33">
        <v>36486</v>
      </c>
      <c r="C258" s="35">
        <v>0.203125</v>
      </c>
      <c r="D258" s="67">
        <f t="shared" si="10"/>
        <v>19.5625</v>
      </c>
      <c r="E258" s="67">
        <v>-1225745</v>
      </c>
      <c r="F258" s="67">
        <f t="shared" si="11"/>
        <v>14.186863425925926</v>
      </c>
      <c r="G258" s="34">
        <f t="shared" si="12"/>
        <v>0.97796176219734532</v>
      </c>
    </row>
    <row r="259" spans="1:7">
      <c r="A259" s="20" t="s">
        <v>55</v>
      </c>
      <c r="B259" s="33">
        <v>36531</v>
      </c>
      <c r="C259" s="35">
        <v>0.859375</v>
      </c>
      <c r="D259" s="67">
        <f t="shared" si="10"/>
        <v>19.6875</v>
      </c>
      <c r="E259" s="67">
        <v>-1226092</v>
      </c>
      <c r="F259" s="67">
        <f t="shared" si="11"/>
        <v>14.190879629629629</v>
      </c>
      <c r="G259" s="34">
        <f t="shared" si="12"/>
        <v>0.97823861646269605</v>
      </c>
    </row>
    <row r="260" spans="1:7">
      <c r="A260" s="20" t="s">
        <v>55</v>
      </c>
      <c r="B260" s="33">
        <v>36577</v>
      </c>
      <c r="C260" s="35">
        <v>0.515625</v>
      </c>
      <c r="D260" s="67">
        <f t="shared" si="10"/>
        <v>19.8125</v>
      </c>
      <c r="E260" s="67">
        <v>-1226434</v>
      </c>
      <c r="F260" s="67">
        <f t="shared" si="11"/>
        <v>14.194837962962962</v>
      </c>
      <c r="G260" s="34">
        <f t="shared" si="12"/>
        <v>0.97851148147350298</v>
      </c>
    </row>
    <row r="261" spans="1:7">
      <c r="A261" s="20" t="s">
        <v>55</v>
      </c>
      <c r="B261" s="33">
        <v>36623</v>
      </c>
      <c r="C261" s="35">
        <v>0.171875</v>
      </c>
      <c r="D261" s="67">
        <f t="shared" si="10"/>
        <v>19.9375</v>
      </c>
      <c r="E261" s="67">
        <v>-1226770</v>
      </c>
      <c r="F261" s="67">
        <f t="shared" si="11"/>
        <v>14.198726851851852</v>
      </c>
      <c r="G261" s="34">
        <f t="shared" si="12"/>
        <v>0.97877955937885719</v>
      </c>
    </row>
    <row r="262" spans="1:7">
      <c r="A262" s="20" t="s">
        <v>55</v>
      </c>
      <c r="B262" s="33">
        <v>36668</v>
      </c>
      <c r="C262" s="35">
        <v>0.828125</v>
      </c>
      <c r="D262" s="67">
        <f t="shared" si="10"/>
        <v>20.0625</v>
      </c>
      <c r="E262" s="67">
        <v>-1227100</v>
      </c>
      <c r="F262" s="67">
        <f t="shared" si="11"/>
        <v>14.202546296296296</v>
      </c>
      <c r="G262" s="34">
        <f t="shared" si="12"/>
        <v>0.97904285017875847</v>
      </c>
    </row>
    <row r="263" spans="1:7">
      <c r="A263" s="20" t="s">
        <v>55</v>
      </c>
      <c r="B263" s="33">
        <v>36714</v>
      </c>
      <c r="C263" s="35">
        <v>0.484375</v>
      </c>
      <c r="D263" s="67">
        <f t="shared" si="10"/>
        <v>20.1875</v>
      </c>
      <c r="E263" s="67">
        <v>-1227424</v>
      </c>
      <c r="F263" s="67">
        <f t="shared" si="11"/>
        <v>14.206296296296296</v>
      </c>
      <c r="G263" s="34">
        <f t="shared" si="12"/>
        <v>0.97930135387320716</v>
      </c>
    </row>
    <row r="264" spans="1:7">
      <c r="A264" s="20" t="s">
        <v>55</v>
      </c>
      <c r="B264" s="33">
        <v>36760</v>
      </c>
      <c r="C264" s="35">
        <v>0.140625</v>
      </c>
      <c r="D264" s="67">
        <f t="shared" si="10"/>
        <v>20.3125</v>
      </c>
      <c r="E264" s="67">
        <v>-1227743</v>
      </c>
      <c r="F264" s="67">
        <f t="shared" si="11"/>
        <v>14.209988425925927</v>
      </c>
      <c r="G264" s="34">
        <f t="shared" si="12"/>
        <v>0.97955586831311192</v>
      </c>
    </row>
    <row r="265" spans="1:7">
      <c r="A265" s="20" t="s">
        <v>55</v>
      </c>
      <c r="B265" s="33">
        <v>36805</v>
      </c>
      <c r="C265" s="35">
        <v>0.796875</v>
      </c>
      <c r="D265" s="67">
        <f t="shared" si="10"/>
        <v>20.4375</v>
      </c>
      <c r="E265" s="67">
        <v>-1228056</v>
      </c>
      <c r="F265" s="67">
        <f t="shared" si="11"/>
        <v>14.213611111111112</v>
      </c>
      <c r="G265" s="34">
        <f t="shared" si="12"/>
        <v>0.97980559564756375</v>
      </c>
    </row>
    <row r="266" spans="1:7">
      <c r="A266" s="20" t="s">
        <v>55</v>
      </c>
      <c r="B266" s="33">
        <v>36851</v>
      </c>
      <c r="C266" s="35">
        <v>0.453125</v>
      </c>
      <c r="D266" s="67">
        <f t="shared" si="10"/>
        <v>20.5625</v>
      </c>
      <c r="E266" s="67">
        <v>-1228364</v>
      </c>
      <c r="F266" s="67">
        <f t="shared" si="11"/>
        <v>14.217175925925925</v>
      </c>
      <c r="G266" s="34">
        <f t="shared" si="12"/>
        <v>0.98005133372747166</v>
      </c>
    </row>
    <row r="267" spans="1:7">
      <c r="A267" s="20" t="s">
        <v>55</v>
      </c>
      <c r="B267" s="33">
        <v>36897</v>
      </c>
      <c r="C267" s="35">
        <v>0.109375</v>
      </c>
      <c r="D267" s="67">
        <f t="shared" si="10"/>
        <v>20.6875</v>
      </c>
      <c r="E267" s="67">
        <v>-1228668</v>
      </c>
      <c r="F267" s="67">
        <f t="shared" si="11"/>
        <v>14.220694444444444</v>
      </c>
      <c r="G267" s="34">
        <f t="shared" si="12"/>
        <v>0.98029388040374443</v>
      </c>
    </row>
    <row r="268" spans="1:7">
      <c r="A268" s="20" t="s">
        <v>55</v>
      </c>
      <c r="B268" s="33">
        <v>36942</v>
      </c>
      <c r="C268" s="35">
        <v>0.765625</v>
      </c>
      <c r="D268" s="67">
        <f t="shared" si="10"/>
        <v>20.8125</v>
      </c>
      <c r="E268" s="67">
        <v>-1228966</v>
      </c>
      <c r="F268" s="67">
        <f t="shared" si="11"/>
        <v>14.224143518518519</v>
      </c>
      <c r="G268" s="34">
        <f t="shared" si="12"/>
        <v>0.98053163997456461</v>
      </c>
    </row>
    <row r="269" spans="1:7">
      <c r="A269" s="20" t="s">
        <v>55</v>
      </c>
      <c r="B269" s="33">
        <v>36988</v>
      </c>
      <c r="C269" s="35">
        <v>0.421875</v>
      </c>
      <c r="D269" s="67">
        <f t="shared" si="10"/>
        <v>20.9375</v>
      </c>
      <c r="E269" s="67">
        <v>-1229259</v>
      </c>
      <c r="F269" s="67">
        <f t="shared" si="11"/>
        <v>14.227534722222222</v>
      </c>
      <c r="G269" s="34">
        <f t="shared" si="12"/>
        <v>0.98076541029084063</v>
      </c>
    </row>
    <row r="270" spans="1:7">
      <c r="A270" s="20" t="s">
        <v>55</v>
      </c>
      <c r="B270" s="33">
        <v>37034</v>
      </c>
      <c r="C270" s="35">
        <v>7.8125E-2</v>
      </c>
      <c r="D270" s="67">
        <f t="shared" si="10"/>
        <v>21.0625</v>
      </c>
      <c r="E270" s="67">
        <v>-1229548</v>
      </c>
      <c r="F270" s="67">
        <f t="shared" si="11"/>
        <v>14.23087962962963</v>
      </c>
      <c r="G270" s="34">
        <f t="shared" si="12"/>
        <v>0.98099598920348152</v>
      </c>
    </row>
    <row r="271" spans="1:7">
      <c r="A271" s="20" t="s">
        <v>55</v>
      </c>
      <c r="B271" s="33">
        <v>37079</v>
      </c>
      <c r="C271" s="35">
        <v>0.734375</v>
      </c>
      <c r="D271" s="67">
        <f t="shared" si="10"/>
        <v>21.1875</v>
      </c>
      <c r="E271" s="67">
        <v>-1229832</v>
      </c>
      <c r="F271" s="67">
        <f t="shared" si="11"/>
        <v>14.234166666666667</v>
      </c>
      <c r="G271" s="34">
        <f t="shared" si="12"/>
        <v>0.98122257886157849</v>
      </c>
    </row>
    <row r="272" spans="1:7">
      <c r="A272" s="20" t="s">
        <v>55</v>
      </c>
      <c r="B272" s="33">
        <v>37125</v>
      </c>
      <c r="C272" s="35">
        <v>0.390625</v>
      </c>
      <c r="D272" s="67">
        <f t="shared" si="10"/>
        <v>21.3125</v>
      </c>
      <c r="E272" s="67">
        <v>-1230111</v>
      </c>
      <c r="F272" s="67">
        <f t="shared" si="11"/>
        <v>14.237395833333334</v>
      </c>
      <c r="G272" s="34">
        <f t="shared" si="12"/>
        <v>0.98144517926513153</v>
      </c>
    </row>
    <row r="273" spans="1:7">
      <c r="A273" s="20" t="s">
        <v>55</v>
      </c>
      <c r="B273" s="33">
        <v>37171</v>
      </c>
      <c r="C273" s="35">
        <v>4.6875E-2</v>
      </c>
      <c r="D273" s="67">
        <f t="shared" si="10"/>
        <v>21.4375</v>
      </c>
      <c r="E273" s="67">
        <v>-1230386</v>
      </c>
      <c r="F273" s="67">
        <f t="shared" si="11"/>
        <v>14.240578703703704</v>
      </c>
      <c r="G273" s="34">
        <f t="shared" si="12"/>
        <v>0.98166458826504932</v>
      </c>
    </row>
    <row r="274" spans="1:7">
      <c r="A274" s="20" t="s">
        <v>55</v>
      </c>
      <c r="B274" s="33">
        <v>37216</v>
      </c>
      <c r="C274" s="35">
        <v>0.703125</v>
      </c>
      <c r="D274" s="67">
        <f t="shared" si="10"/>
        <v>21.5625</v>
      </c>
      <c r="E274" s="67">
        <v>-1230656</v>
      </c>
      <c r="F274" s="67">
        <f t="shared" si="11"/>
        <v>14.243703703703703</v>
      </c>
      <c r="G274" s="34">
        <f t="shared" si="12"/>
        <v>0.98188000801042319</v>
      </c>
    </row>
    <row r="275" spans="1:7">
      <c r="A275" s="20" t="s">
        <v>55</v>
      </c>
      <c r="B275" s="33">
        <v>37262</v>
      </c>
      <c r="C275" s="35">
        <v>0.359375</v>
      </c>
      <c r="D275" s="67">
        <f t="shared" si="10"/>
        <v>21.6875</v>
      </c>
      <c r="E275" s="67">
        <v>-1230922</v>
      </c>
      <c r="F275" s="67">
        <f t="shared" si="11"/>
        <v>14.246782407407407</v>
      </c>
      <c r="G275" s="34">
        <f t="shared" si="12"/>
        <v>0.98209223635216181</v>
      </c>
    </row>
    <row r="276" spans="1:7">
      <c r="A276" s="20" t="s">
        <v>55</v>
      </c>
      <c r="B276" s="33">
        <v>37308</v>
      </c>
      <c r="C276" s="35">
        <v>1.5625E-2</v>
      </c>
      <c r="D276" s="67">
        <f t="shared" si="10"/>
        <v>21.8125</v>
      </c>
      <c r="E276" s="67">
        <v>-1231184</v>
      </c>
      <c r="F276" s="67">
        <f t="shared" si="11"/>
        <v>14.249814814814815</v>
      </c>
      <c r="G276" s="34">
        <f t="shared" si="12"/>
        <v>0.9823012732902654</v>
      </c>
    </row>
    <row r="277" spans="1:7">
      <c r="A277" s="20" t="s">
        <v>55</v>
      </c>
      <c r="B277" s="33">
        <v>37353</v>
      </c>
      <c r="C277" s="35">
        <v>0.671875</v>
      </c>
      <c r="D277" s="67">
        <f t="shared" si="10"/>
        <v>21.9375</v>
      </c>
      <c r="E277" s="67">
        <v>-1231442</v>
      </c>
      <c r="F277" s="67">
        <f t="shared" si="11"/>
        <v>14.252800925925927</v>
      </c>
      <c r="G277" s="34">
        <f t="shared" si="12"/>
        <v>0.98250711882473385</v>
      </c>
    </row>
    <row r="278" spans="1:7">
      <c r="A278" s="20" t="s">
        <v>55</v>
      </c>
      <c r="B278" s="33">
        <v>37399</v>
      </c>
      <c r="C278" s="35">
        <v>0.328125</v>
      </c>
      <c r="D278" s="67">
        <f t="shared" si="10"/>
        <v>22.0625</v>
      </c>
      <c r="E278" s="67">
        <v>-1231696</v>
      </c>
      <c r="F278" s="67">
        <f t="shared" si="11"/>
        <v>14.255740740740741</v>
      </c>
      <c r="G278" s="34">
        <f t="shared" si="12"/>
        <v>0.98270977295556694</v>
      </c>
    </row>
    <row r="279" spans="1:7">
      <c r="A279" s="20" t="s">
        <v>55</v>
      </c>
      <c r="B279" s="33">
        <v>37444</v>
      </c>
      <c r="C279" s="35">
        <v>0.984375</v>
      </c>
      <c r="D279" s="67">
        <f t="shared" si="10"/>
        <v>22.1875</v>
      </c>
      <c r="E279" s="67">
        <v>-1231945</v>
      </c>
      <c r="F279" s="67">
        <f t="shared" si="11"/>
        <v>14.258622685185186</v>
      </c>
      <c r="G279" s="34">
        <f t="shared" si="12"/>
        <v>0.98290843783185622</v>
      </c>
    </row>
    <row r="280" spans="1:7">
      <c r="A280" s="20" t="s">
        <v>55</v>
      </c>
      <c r="B280" s="33">
        <v>37490</v>
      </c>
      <c r="C280" s="35">
        <v>0.640625</v>
      </c>
      <c r="D280" s="67">
        <f t="shared" si="10"/>
        <v>22.3125</v>
      </c>
      <c r="E280" s="67">
        <v>-1232191</v>
      </c>
      <c r="F280" s="67">
        <f t="shared" si="11"/>
        <v>14.261469907407408</v>
      </c>
      <c r="G280" s="34">
        <f t="shared" si="12"/>
        <v>0.98310470915541903</v>
      </c>
    </row>
    <row r="281" spans="1:7">
      <c r="A281" s="20" t="s">
        <v>55</v>
      </c>
      <c r="B281" s="33">
        <v>37536</v>
      </c>
      <c r="C281" s="35">
        <v>0.296875</v>
      </c>
      <c r="D281" s="67">
        <f t="shared" si="10"/>
        <v>22.4375</v>
      </c>
      <c r="E281" s="67">
        <v>-1232433</v>
      </c>
      <c r="F281" s="67">
        <f t="shared" si="11"/>
        <v>14.264270833333333</v>
      </c>
      <c r="G281" s="34">
        <f t="shared" si="12"/>
        <v>0.98329778907534671</v>
      </c>
    </row>
    <row r="282" spans="1:7">
      <c r="A282" s="20" t="s">
        <v>55</v>
      </c>
      <c r="B282" s="33">
        <v>37581</v>
      </c>
      <c r="C282" s="35">
        <v>0.953125</v>
      </c>
      <c r="D282" s="67">
        <f t="shared" si="10"/>
        <v>22.5625</v>
      </c>
      <c r="E282" s="67">
        <v>-1232671</v>
      </c>
      <c r="F282" s="67">
        <f t="shared" si="11"/>
        <v>14.267025462962962</v>
      </c>
      <c r="G282" s="34">
        <f t="shared" si="12"/>
        <v>0.98348767759163913</v>
      </c>
    </row>
    <row r="283" spans="1:7">
      <c r="A283" s="20" t="s">
        <v>55</v>
      </c>
      <c r="B283" s="33">
        <v>37627</v>
      </c>
      <c r="C283" s="35">
        <v>0.609375</v>
      </c>
      <c r="D283" s="67">
        <f t="shared" si="10"/>
        <v>22.6875</v>
      </c>
      <c r="E283" s="67">
        <v>-1232906</v>
      </c>
      <c r="F283" s="67">
        <f t="shared" si="11"/>
        <v>14.269745370370371</v>
      </c>
      <c r="G283" s="34">
        <f t="shared" si="12"/>
        <v>0.98367517255520542</v>
      </c>
    </row>
    <row r="284" spans="1:7">
      <c r="A284" s="20" t="s">
        <v>55</v>
      </c>
      <c r="B284" s="33">
        <v>37673</v>
      </c>
      <c r="C284" s="35">
        <v>0.265625</v>
      </c>
      <c r="D284" s="67">
        <f t="shared" si="10"/>
        <v>22.8125</v>
      </c>
      <c r="E284" s="67">
        <v>-1233137</v>
      </c>
      <c r="F284" s="67">
        <f t="shared" si="11"/>
        <v>14.272418981481481</v>
      </c>
      <c r="G284" s="34">
        <f t="shared" si="12"/>
        <v>0.98385947611513624</v>
      </c>
    </row>
    <row r="285" spans="1:7">
      <c r="A285" s="20" t="s">
        <v>55</v>
      </c>
      <c r="B285" s="33">
        <v>37718</v>
      </c>
      <c r="C285" s="35">
        <v>0.921875</v>
      </c>
      <c r="D285" s="67">
        <f t="shared" si="10"/>
        <v>22.9375</v>
      </c>
      <c r="E285" s="67">
        <v>-1233365</v>
      </c>
      <c r="F285" s="67">
        <f t="shared" si="11"/>
        <v>14.27505787037037</v>
      </c>
      <c r="G285" s="34">
        <f t="shared" si="12"/>
        <v>0.98404138612234082</v>
      </c>
    </row>
    <row r="286" spans="1:7">
      <c r="A286" s="20" t="s">
        <v>55</v>
      </c>
      <c r="B286" s="33">
        <v>37764</v>
      </c>
      <c r="C286" s="35">
        <v>0.578125</v>
      </c>
      <c r="D286" s="67">
        <f t="shared" si="10"/>
        <v>23.0625</v>
      </c>
      <c r="E286" s="67">
        <v>-1233589</v>
      </c>
      <c r="F286" s="67">
        <f t="shared" si="11"/>
        <v>14.277650462962963</v>
      </c>
      <c r="G286" s="34">
        <f t="shared" si="12"/>
        <v>0.98422010472591037</v>
      </c>
    </row>
    <row r="287" spans="1:7">
      <c r="A287" s="20" t="s">
        <v>55</v>
      </c>
      <c r="B287" s="33">
        <v>37810</v>
      </c>
      <c r="C287" s="35">
        <v>0.234375</v>
      </c>
      <c r="D287" s="67">
        <f t="shared" si="10"/>
        <v>23.1875</v>
      </c>
      <c r="E287" s="67">
        <v>-1233810</v>
      </c>
      <c r="F287" s="67">
        <f t="shared" si="11"/>
        <v>14.280208333333333</v>
      </c>
      <c r="G287" s="34">
        <f t="shared" si="12"/>
        <v>0.98439642977675335</v>
      </c>
    </row>
    <row r="288" spans="1:7">
      <c r="A288" s="20" t="s">
        <v>55</v>
      </c>
      <c r="B288" s="33">
        <v>37855</v>
      </c>
      <c r="C288" s="35">
        <v>0.890625</v>
      </c>
      <c r="D288" s="67">
        <f t="shared" si="10"/>
        <v>23.3125</v>
      </c>
      <c r="E288" s="67">
        <v>-1234027</v>
      </c>
      <c r="F288" s="67">
        <f t="shared" si="11"/>
        <v>14.282719907407408</v>
      </c>
      <c r="G288" s="34">
        <f t="shared" si="12"/>
        <v>0.98456956342396129</v>
      </c>
    </row>
    <row r="289" spans="1:7">
      <c r="A289" s="20" t="s">
        <v>55</v>
      </c>
      <c r="B289" s="33">
        <v>37901</v>
      </c>
      <c r="C289" s="35">
        <v>0.546875</v>
      </c>
      <c r="D289" s="67">
        <f t="shared" si="10"/>
        <v>23.4375</v>
      </c>
      <c r="E289" s="67">
        <v>-1234241</v>
      </c>
      <c r="F289" s="67">
        <f t="shared" si="11"/>
        <v>14.285196759259259</v>
      </c>
      <c r="G289" s="34">
        <f t="shared" si="12"/>
        <v>0.98474030351844277</v>
      </c>
    </row>
    <row r="290" spans="1:7">
      <c r="A290" s="20" t="s">
        <v>55</v>
      </c>
      <c r="B290" s="33">
        <v>37947</v>
      </c>
      <c r="C290" s="35">
        <v>0.203125</v>
      </c>
      <c r="D290" s="67">
        <f t="shared" si="10"/>
        <v>23.5625</v>
      </c>
      <c r="E290" s="67">
        <v>-1234452</v>
      </c>
      <c r="F290" s="67">
        <f t="shared" si="11"/>
        <v>14.287638888888889</v>
      </c>
      <c r="G290" s="34">
        <f t="shared" si="12"/>
        <v>0.9849086500601979</v>
      </c>
    </row>
    <row r="291" spans="1:7">
      <c r="A291" s="20" t="s">
        <v>55</v>
      </c>
      <c r="B291" s="33">
        <v>37992</v>
      </c>
      <c r="C291" s="35">
        <v>0.859375</v>
      </c>
      <c r="D291" s="67">
        <f t="shared" si="10"/>
        <v>23.6875</v>
      </c>
      <c r="E291" s="67">
        <v>-1234660</v>
      </c>
      <c r="F291" s="67">
        <f t="shared" si="11"/>
        <v>14.290046296296296</v>
      </c>
      <c r="G291" s="34">
        <f t="shared" si="12"/>
        <v>0.98507460304922667</v>
      </c>
    </row>
    <row r="292" spans="1:7">
      <c r="A292" s="20" t="s">
        <v>55</v>
      </c>
      <c r="B292" s="33">
        <v>38038</v>
      </c>
      <c r="C292" s="35">
        <v>0.515625</v>
      </c>
      <c r="D292" s="67">
        <f t="shared" si="10"/>
        <v>23.8125</v>
      </c>
      <c r="E292" s="67">
        <v>-1234865</v>
      </c>
      <c r="F292" s="67">
        <f t="shared" si="11"/>
        <v>14.292418981481481</v>
      </c>
      <c r="G292" s="34">
        <f t="shared" si="12"/>
        <v>0.98523816248552898</v>
      </c>
    </row>
    <row r="293" spans="1:7">
      <c r="A293" s="20" t="s">
        <v>55</v>
      </c>
      <c r="B293" s="33">
        <v>38084</v>
      </c>
      <c r="C293" s="35">
        <v>0.171875</v>
      </c>
      <c r="D293" s="67">
        <f t="shared" si="10"/>
        <v>23.9375</v>
      </c>
      <c r="E293" s="67">
        <v>-1235067</v>
      </c>
      <c r="F293" s="67">
        <f t="shared" si="11"/>
        <v>14.294756944444444</v>
      </c>
      <c r="G293" s="34">
        <f t="shared" si="12"/>
        <v>0.98539932836910504</v>
      </c>
    </row>
    <row r="294" spans="1:7">
      <c r="A294" s="20" t="s">
        <v>55</v>
      </c>
      <c r="B294" s="33">
        <v>38129</v>
      </c>
      <c r="C294" s="35">
        <v>0.828125</v>
      </c>
      <c r="D294" s="67">
        <f t="shared" ref="D294:D301" si="13">((B294+C294)-$D$100)/365.25</f>
        <v>24.0625</v>
      </c>
      <c r="E294" s="67">
        <v>-1235266</v>
      </c>
      <c r="F294" s="67">
        <f t="shared" ref="F294:F301" si="14">-E294/86400</f>
        <v>14.297060185185185</v>
      </c>
      <c r="G294" s="34">
        <f t="shared" ref="G294:G301" si="15">F294/$C$53</f>
        <v>0.98555810069995464</v>
      </c>
    </row>
    <row r="295" spans="1:7">
      <c r="A295" s="20" t="s">
        <v>55</v>
      </c>
      <c r="B295" s="33">
        <v>38175</v>
      </c>
      <c r="C295" s="35">
        <v>0.484375</v>
      </c>
      <c r="D295" s="67">
        <f t="shared" si="13"/>
        <v>24.1875</v>
      </c>
      <c r="E295" s="67">
        <v>-1235462</v>
      </c>
      <c r="F295" s="67">
        <f t="shared" si="14"/>
        <v>14.299328703703704</v>
      </c>
      <c r="G295" s="34">
        <f t="shared" si="15"/>
        <v>0.98571447947807789</v>
      </c>
    </row>
    <row r="296" spans="1:7">
      <c r="A296" s="20" t="s">
        <v>55</v>
      </c>
      <c r="B296" s="33">
        <v>38221</v>
      </c>
      <c r="C296" s="35">
        <v>0.140625</v>
      </c>
      <c r="D296" s="67">
        <f t="shared" si="13"/>
        <v>24.3125</v>
      </c>
      <c r="E296" s="67">
        <v>-1235655</v>
      </c>
      <c r="F296" s="67">
        <f t="shared" si="14"/>
        <v>14.301562499999999</v>
      </c>
      <c r="G296" s="34">
        <f t="shared" si="15"/>
        <v>0.98586846470347467</v>
      </c>
    </row>
    <row r="297" spans="1:7">
      <c r="A297" s="20" t="s">
        <v>55</v>
      </c>
      <c r="B297" s="33">
        <v>38266</v>
      </c>
      <c r="C297" s="35">
        <v>0.796875</v>
      </c>
      <c r="D297" s="67">
        <f t="shared" si="13"/>
        <v>24.4375</v>
      </c>
      <c r="E297" s="67">
        <v>-1235846</v>
      </c>
      <c r="F297" s="67">
        <f t="shared" si="14"/>
        <v>14.303773148148148</v>
      </c>
      <c r="G297" s="34">
        <f t="shared" si="15"/>
        <v>0.98602085422705399</v>
      </c>
    </row>
    <row r="298" spans="1:7">
      <c r="A298" s="20" t="s">
        <v>55</v>
      </c>
      <c r="B298" s="33">
        <v>38312</v>
      </c>
      <c r="C298" s="35">
        <v>0.453125</v>
      </c>
      <c r="D298" s="67">
        <f t="shared" si="13"/>
        <v>24.5625</v>
      </c>
      <c r="E298" s="67">
        <v>-1236033</v>
      </c>
      <c r="F298" s="67">
        <f t="shared" si="14"/>
        <v>14.305937500000001</v>
      </c>
      <c r="G298" s="34">
        <f t="shared" si="15"/>
        <v>0.98617005234699817</v>
      </c>
    </row>
    <row r="299" spans="1:7">
      <c r="A299" s="20" t="s">
        <v>55</v>
      </c>
      <c r="B299" s="33">
        <v>38358</v>
      </c>
      <c r="C299" s="35">
        <v>0.109375</v>
      </c>
      <c r="D299" s="67">
        <f t="shared" si="13"/>
        <v>24.6875</v>
      </c>
      <c r="E299" s="67">
        <v>-1236218</v>
      </c>
      <c r="F299" s="67">
        <f t="shared" si="14"/>
        <v>14.308078703703703</v>
      </c>
      <c r="G299" s="34">
        <f t="shared" si="15"/>
        <v>0.98631765476512467</v>
      </c>
    </row>
    <row r="300" spans="1:7">
      <c r="A300" s="20" t="s">
        <v>55</v>
      </c>
      <c r="B300" s="33">
        <v>38403</v>
      </c>
      <c r="C300" s="35">
        <v>0.765625</v>
      </c>
      <c r="D300" s="67">
        <f t="shared" si="13"/>
        <v>24.8125</v>
      </c>
      <c r="E300" s="67">
        <v>-1236401</v>
      </c>
      <c r="F300" s="67">
        <f t="shared" si="14"/>
        <v>14.310196759259259</v>
      </c>
      <c r="G300" s="34">
        <f t="shared" si="15"/>
        <v>0.98646366148143361</v>
      </c>
    </row>
    <row r="301" spans="1:7">
      <c r="A301" s="20" t="s">
        <v>55</v>
      </c>
      <c r="B301" s="33">
        <v>38449</v>
      </c>
      <c r="C301" s="35">
        <v>0.421875</v>
      </c>
      <c r="D301" s="67">
        <f t="shared" si="13"/>
        <v>24.9375</v>
      </c>
      <c r="E301" s="67">
        <v>-1236581</v>
      </c>
      <c r="F301" s="67">
        <f t="shared" si="14"/>
        <v>14.312280092592593</v>
      </c>
      <c r="G301" s="34">
        <f t="shared" si="15"/>
        <v>0.98660727464501619</v>
      </c>
    </row>
  </sheetData>
  <mergeCells count="5">
    <mergeCell ref="L2:L5"/>
    <mergeCell ref="M2:T2"/>
    <mergeCell ref="Q3:Q5"/>
    <mergeCell ref="L1:T1"/>
    <mergeCell ref="A31:E3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T301"/>
  <sheetViews>
    <sheetView workbookViewId="0"/>
  </sheetViews>
  <sheetFormatPr defaultRowHeight="15"/>
  <cols>
    <col min="1" max="1" width="11.85546875" style="20" bestFit="1" customWidth="1"/>
    <col min="2" max="2" width="10.7109375" style="20" bestFit="1" customWidth="1"/>
    <col min="3" max="3" width="10" style="20" bestFit="1" customWidth="1"/>
    <col min="4" max="4" width="9.7109375" style="20" bestFit="1" customWidth="1"/>
    <col min="5" max="5" width="12.7109375" style="20" bestFit="1" customWidth="1"/>
    <col min="6" max="16384" width="9.140625" style="20"/>
  </cols>
  <sheetData>
    <row r="1" spans="1:20">
      <c r="A1" s="2">
        <v>22840</v>
      </c>
      <c r="L1" s="65" t="s">
        <v>105</v>
      </c>
      <c r="M1" s="65"/>
      <c r="N1" s="65"/>
      <c r="O1" s="65"/>
      <c r="P1" s="65"/>
      <c r="Q1" s="65"/>
      <c r="R1" s="65"/>
      <c r="S1" s="65"/>
      <c r="T1" s="65"/>
    </row>
    <row r="2" spans="1:20" ht="15" customHeight="1">
      <c r="L2" s="59" t="s">
        <v>9</v>
      </c>
      <c r="M2" s="62" t="s">
        <v>10</v>
      </c>
      <c r="N2" s="63"/>
      <c r="O2" s="63"/>
      <c r="P2" s="63"/>
      <c r="Q2" s="63"/>
      <c r="R2" s="63"/>
      <c r="S2" s="63"/>
      <c r="T2" s="64"/>
    </row>
    <row r="3" spans="1:20" ht="30">
      <c r="L3" s="60"/>
      <c r="M3" s="50" t="s">
        <v>11</v>
      </c>
      <c r="N3" s="50" t="s">
        <v>12</v>
      </c>
      <c r="O3" s="50" t="s">
        <v>13</v>
      </c>
      <c r="P3" s="50" t="s">
        <v>14</v>
      </c>
      <c r="Q3" s="59" t="s">
        <v>15</v>
      </c>
      <c r="R3" s="50" t="s">
        <v>16</v>
      </c>
      <c r="S3" s="50" t="s">
        <v>17</v>
      </c>
      <c r="T3" s="50" t="s">
        <v>18</v>
      </c>
    </row>
    <row r="4" spans="1:20">
      <c r="L4" s="60"/>
      <c r="M4" s="51" t="s">
        <v>19</v>
      </c>
      <c r="N4" s="51" t="s">
        <v>20</v>
      </c>
      <c r="O4" s="51" t="s">
        <v>20</v>
      </c>
      <c r="P4" s="51" t="s">
        <v>20</v>
      </c>
      <c r="Q4" s="60"/>
      <c r="R4" s="51" t="s">
        <v>21</v>
      </c>
      <c r="S4" s="51" t="s">
        <v>22</v>
      </c>
      <c r="T4" s="51" t="s">
        <v>21</v>
      </c>
    </row>
    <row r="5" spans="1:20">
      <c r="L5" s="61"/>
      <c r="M5" s="52" t="s">
        <v>20</v>
      </c>
      <c r="N5" s="52"/>
      <c r="O5" s="52"/>
      <c r="P5" s="52"/>
      <c r="Q5" s="61"/>
      <c r="R5" s="52"/>
      <c r="S5" s="52" t="s">
        <v>23</v>
      </c>
      <c r="T5" s="52"/>
    </row>
    <row r="6" spans="1:20">
      <c r="L6" s="22" t="s">
        <v>24</v>
      </c>
      <c r="M6" s="21">
        <v>-18730</v>
      </c>
      <c r="N6" s="21">
        <v>-20740</v>
      </c>
      <c r="O6" s="21">
        <v>-15686</v>
      </c>
      <c r="P6" s="21">
        <v>-3044</v>
      </c>
      <c r="Q6" s="21">
        <v>-6282</v>
      </c>
      <c r="R6" s="21">
        <v>74.400000000000006</v>
      </c>
      <c r="S6" s="21">
        <v>35.78</v>
      </c>
      <c r="T6" s="21">
        <v>0</v>
      </c>
    </row>
    <row r="7" spans="1:20">
      <c r="L7" s="22" t="s">
        <v>25</v>
      </c>
      <c r="M7" s="21">
        <v>0</v>
      </c>
      <c r="N7" s="21">
        <v>0</v>
      </c>
      <c r="O7" s="21">
        <v>0</v>
      </c>
      <c r="P7" s="21">
        <v>0</v>
      </c>
      <c r="Q7" s="21">
        <v>0</v>
      </c>
      <c r="R7" s="21">
        <v>0</v>
      </c>
      <c r="S7" s="21">
        <v>0</v>
      </c>
      <c r="T7" s="21">
        <v>0</v>
      </c>
    </row>
    <row r="8" spans="1:20">
      <c r="L8" s="22" t="s">
        <v>26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</row>
    <row r="9" spans="1:20">
      <c r="L9" s="22" t="s">
        <v>27</v>
      </c>
      <c r="M9" s="21">
        <v>0</v>
      </c>
      <c r="N9" s="21">
        <v>0</v>
      </c>
      <c r="O9" s="21">
        <v>0</v>
      </c>
      <c r="P9" s="21">
        <v>0</v>
      </c>
      <c r="Q9" s="21">
        <v>0</v>
      </c>
      <c r="R9" s="21">
        <v>99.9</v>
      </c>
      <c r="S9" s="21">
        <v>23.07</v>
      </c>
      <c r="T9" s="21">
        <v>0</v>
      </c>
    </row>
    <row r="10" spans="1:20">
      <c r="L10" s="22" t="s">
        <v>28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</row>
    <row r="11" spans="1:20">
      <c r="L11" s="22" t="s">
        <v>29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</row>
    <row r="12" spans="1:20">
      <c r="L12" s="22" t="s">
        <v>30</v>
      </c>
      <c r="M12" s="21">
        <v>-170570</v>
      </c>
      <c r="N12" s="21">
        <v>-188593</v>
      </c>
      <c r="O12" s="21">
        <v>-144616</v>
      </c>
      <c r="P12" s="21">
        <v>-25953</v>
      </c>
      <c r="Q12" s="21">
        <v>-54296</v>
      </c>
      <c r="R12" s="21">
        <v>95.5</v>
      </c>
      <c r="S12" s="21">
        <v>37.700000000000003</v>
      </c>
      <c r="T12" s="21">
        <v>0</v>
      </c>
    </row>
    <row r="13" spans="1:20">
      <c r="L13" s="22" t="s">
        <v>31</v>
      </c>
      <c r="M13" s="21">
        <v>-99556</v>
      </c>
      <c r="N13" s="21">
        <v>-114751</v>
      </c>
      <c r="O13" s="21">
        <v>-84556</v>
      </c>
      <c r="P13" s="21">
        <v>-15000</v>
      </c>
      <c r="Q13" s="21">
        <v>-36451</v>
      </c>
      <c r="R13" s="21">
        <v>98.6</v>
      </c>
      <c r="S13" s="21">
        <v>32.770000000000003</v>
      </c>
      <c r="T13" s="21">
        <v>0</v>
      </c>
    </row>
    <row r="14" spans="1:20">
      <c r="L14" s="22" t="s">
        <v>32</v>
      </c>
      <c r="M14" s="21">
        <v>-43898</v>
      </c>
      <c r="N14" s="21">
        <v>-46457</v>
      </c>
      <c r="O14" s="21">
        <v>-37130</v>
      </c>
      <c r="P14" s="21">
        <v>-6768</v>
      </c>
      <c r="Q14" s="21">
        <v>-12565</v>
      </c>
      <c r="R14" s="21">
        <v>91.5</v>
      </c>
      <c r="S14" s="21">
        <v>41.92</v>
      </c>
      <c r="T14" s="21">
        <v>0</v>
      </c>
    </row>
    <row r="15" spans="1:20">
      <c r="L15" s="22" t="s">
        <v>33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</row>
    <row r="16" spans="1:20">
      <c r="L16" s="8" t="s">
        <v>34</v>
      </c>
      <c r="Q16" s="20">
        <f>SUM(Q6:Q15)</f>
        <v>-109594</v>
      </c>
    </row>
    <row r="27" spans="1:9">
      <c r="A27" s="3" t="s">
        <v>0</v>
      </c>
      <c r="B27" s="3"/>
      <c r="C27" s="3" t="s">
        <v>1</v>
      </c>
      <c r="D27" s="3"/>
      <c r="E27" s="1" t="s">
        <v>2</v>
      </c>
      <c r="F27" s="1"/>
      <c r="G27" s="1"/>
      <c r="H27" s="1"/>
      <c r="I27" s="1"/>
    </row>
    <row r="28" spans="1:9">
      <c r="A28" s="4">
        <f>-Q16</f>
        <v>109594</v>
      </c>
      <c r="B28" s="4" t="s">
        <v>3</v>
      </c>
      <c r="C28" s="9">
        <v>33630280</v>
      </c>
      <c r="D28" s="1" t="s">
        <v>4</v>
      </c>
      <c r="E28" s="12">
        <f>C29/A28</f>
        <v>2.573026945589608</v>
      </c>
      <c r="F28" s="1"/>
      <c r="G28" s="1"/>
      <c r="H28" s="1"/>
      <c r="I28" s="1"/>
    </row>
    <row r="29" spans="1:9">
      <c r="A29" s="1"/>
      <c r="B29" s="1"/>
      <c r="C29" s="10">
        <f>(C28*0.00002295675)*365.25</f>
        <v>281988.31507494749</v>
      </c>
      <c r="D29" s="1" t="s">
        <v>5</v>
      </c>
      <c r="E29" s="1"/>
      <c r="F29" s="1"/>
      <c r="G29" s="1"/>
      <c r="H29" s="1"/>
      <c r="I29" s="1"/>
    </row>
    <row r="30" spans="1:9">
      <c r="A30" s="1"/>
      <c r="B30" s="1"/>
      <c r="C30" s="10"/>
      <c r="D30" s="1"/>
      <c r="E30" s="1"/>
      <c r="F30" s="1"/>
      <c r="G30" s="1"/>
      <c r="H30" s="1"/>
      <c r="I30" s="1"/>
    </row>
    <row r="31" spans="1:9">
      <c r="A31" s="66" t="s">
        <v>106</v>
      </c>
      <c r="B31" s="66"/>
      <c r="C31" s="66"/>
      <c r="D31" s="66"/>
      <c r="E31" s="66"/>
      <c r="F31" s="1"/>
      <c r="G31" s="5"/>
      <c r="H31" s="3"/>
      <c r="I31" s="3"/>
    </row>
    <row r="32" spans="1:9" s="16" customFormat="1" ht="25.5">
      <c r="A32" s="15" t="s">
        <v>6</v>
      </c>
      <c r="B32" s="15" t="s">
        <v>7</v>
      </c>
      <c r="C32" s="15" t="s">
        <v>8</v>
      </c>
      <c r="D32" s="15" t="s">
        <v>5</v>
      </c>
      <c r="E32" s="15" t="s">
        <v>90</v>
      </c>
      <c r="F32" s="15"/>
      <c r="G32" s="15"/>
      <c r="H32" s="15"/>
      <c r="I32" s="15"/>
    </row>
    <row r="33" spans="1:9">
      <c r="A33" s="20" t="s">
        <v>35</v>
      </c>
      <c r="B33" s="20">
        <v>-54260.05</v>
      </c>
      <c r="C33" s="12">
        <f>-B33/86400</f>
        <v>0.62800983796296295</v>
      </c>
      <c r="D33" s="10">
        <f>-(B33*0.00002295675)*365.25</f>
        <v>454.96796563639691</v>
      </c>
      <c r="E33" s="17">
        <f t="shared" ref="E33:E52" si="0">$A$28/C33</f>
        <v>174510.00505897065</v>
      </c>
      <c r="F33" s="6"/>
      <c r="G33" s="7"/>
      <c r="H33" s="7"/>
      <c r="I33" s="7"/>
    </row>
    <row r="34" spans="1:9">
      <c r="A34" s="20" t="s">
        <v>36</v>
      </c>
      <c r="B34" s="20">
        <v>-2310.8870000000002</v>
      </c>
      <c r="C34" s="12">
        <f t="shared" ref="C34:C86" si="1">-B34/86400</f>
        <v>2.6746377314814818E-2</v>
      </c>
      <c r="D34" s="10">
        <f t="shared" ref="D34:D86" si="2">-(B34*0.00002295675)*365.25</f>
        <v>19.376678738880564</v>
      </c>
      <c r="E34" s="17">
        <f t="shared" si="0"/>
        <v>4097526.880371043</v>
      </c>
      <c r="F34" s="6"/>
      <c r="G34" s="7"/>
      <c r="H34" s="7"/>
      <c r="I34" s="7"/>
    </row>
    <row r="35" spans="1:9">
      <c r="A35" s="20" t="s">
        <v>37</v>
      </c>
      <c r="B35" s="20">
        <v>-5868.2489999999998</v>
      </c>
      <c r="C35" s="12">
        <f t="shared" si="1"/>
        <v>6.7919548611111102E-2</v>
      </c>
      <c r="D35" s="10">
        <f t="shared" si="2"/>
        <v>49.204991690531436</v>
      </c>
      <c r="E35" s="17">
        <f t="shared" si="0"/>
        <v>1613585.5175879553</v>
      </c>
      <c r="F35" s="6"/>
      <c r="G35" s="7"/>
      <c r="H35" s="7"/>
      <c r="I35" s="7"/>
    </row>
    <row r="36" spans="1:9">
      <c r="A36" s="20" t="s">
        <v>38</v>
      </c>
      <c r="B36" s="20">
        <v>-5639.09</v>
      </c>
      <c r="C36" s="12">
        <f t="shared" si="1"/>
        <v>6.5267245370370375E-2</v>
      </c>
      <c r="D36" s="10">
        <f t="shared" si="2"/>
        <v>47.283504260326879</v>
      </c>
      <c r="E36" s="17">
        <f t="shared" si="0"/>
        <v>1679157.7364432912</v>
      </c>
      <c r="F36" s="6"/>
      <c r="G36" s="7"/>
      <c r="H36" s="7"/>
      <c r="I36" s="7"/>
    </row>
    <row r="37" spans="1:9">
      <c r="A37" s="20" t="s">
        <v>39</v>
      </c>
      <c r="B37" s="20">
        <v>-1062.9849999999999</v>
      </c>
      <c r="C37" s="12">
        <f t="shared" si="1"/>
        <v>1.2303067129629629E-2</v>
      </c>
      <c r="D37" s="10">
        <f t="shared" si="2"/>
        <v>8.9130791982684361</v>
      </c>
      <c r="E37" s="17">
        <f t="shared" si="0"/>
        <v>8907860.0356543139</v>
      </c>
      <c r="F37" s="6"/>
      <c r="G37" s="7"/>
      <c r="H37" s="7"/>
      <c r="I37" s="7"/>
    </row>
    <row r="38" spans="1:9">
      <c r="A38" s="20" t="s">
        <v>40</v>
      </c>
      <c r="B38" s="20">
        <v>-23373.52</v>
      </c>
      <c r="C38" s="12">
        <f t="shared" si="1"/>
        <v>0.27052685185185188</v>
      </c>
      <c r="D38" s="10">
        <f t="shared" si="2"/>
        <v>195.98586518371499</v>
      </c>
      <c r="E38" s="17">
        <f t="shared" si="0"/>
        <v>405113.20502859645</v>
      </c>
      <c r="F38" s="1"/>
      <c r="G38" s="1"/>
      <c r="H38" s="1"/>
      <c r="I38" s="1"/>
    </row>
    <row r="39" spans="1:9">
      <c r="A39" s="20" t="s">
        <v>41</v>
      </c>
      <c r="B39" s="20">
        <v>-104.8582</v>
      </c>
      <c r="C39" s="19">
        <f t="shared" si="1"/>
        <v>1.213636574074074E-3</v>
      </c>
      <c r="D39" s="10">
        <f t="shared" si="2"/>
        <v>0.87923107211096252</v>
      </c>
      <c r="E39" s="17">
        <f t="shared" si="0"/>
        <v>90302156.626758814</v>
      </c>
      <c r="F39" s="1"/>
      <c r="G39" s="1"/>
      <c r="H39" s="1"/>
      <c r="I39" s="1"/>
    </row>
    <row r="40" spans="1:9">
      <c r="A40" s="20" t="s">
        <v>42</v>
      </c>
      <c r="B40" s="20">
        <v>-36048.300000000003</v>
      </c>
      <c r="C40" s="12">
        <f t="shared" si="1"/>
        <v>0.41722569444444446</v>
      </c>
      <c r="D40" s="10">
        <f t="shared" si="2"/>
        <v>302.26329897688129</v>
      </c>
      <c r="E40" s="17">
        <f t="shared" si="0"/>
        <v>262673.18014996545</v>
      </c>
      <c r="F40" s="1"/>
      <c r="G40" s="1"/>
      <c r="H40" s="1"/>
      <c r="I40" s="1"/>
    </row>
    <row r="41" spans="1:9">
      <c r="A41" s="20" t="s">
        <v>43</v>
      </c>
      <c r="B41" s="20">
        <v>-86019.95</v>
      </c>
      <c r="C41" s="12">
        <f t="shared" si="1"/>
        <v>0.99560127314814817</v>
      </c>
      <c r="D41" s="10">
        <f t="shared" si="2"/>
        <v>721.27323243610317</v>
      </c>
      <c r="E41" s="17">
        <f t="shared" si="0"/>
        <v>110078.2039515252</v>
      </c>
      <c r="F41" s="1"/>
      <c r="G41" s="1"/>
      <c r="H41" s="1"/>
      <c r="I41" s="1"/>
    </row>
    <row r="42" spans="1:9">
      <c r="A42" s="20" t="s">
        <v>44</v>
      </c>
      <c r="B42" s="20">
        <v>-10503.39</v>
      </c>
      <c r="C42" s="12">
        <f t="shared" si="1"/>
        <v>0.12156701388888888</v>
      </c>
      <c r="D42" s="10">
        <f t="shared" si="2"/>
        <v>88.070430834208111</v>
      </c>
      <c r="E42" s="17">
        <f t="shared" si="0"/>
        <v>901510.99787782808</v>
      </c>
      <c r="F42" s="1"/>
      <c r="G42" s="1"/>
      <c r="H42" s="1"/>
      <c r="I42" s="1"/>
    </row>
    <row r="43" spans="1:9">
      <c r="A43" s="20" t="s">
        <v>45</v>
      </c>
      <c r="B43" s="20">
        <v>-15135.32</v>
      </c>
      <c r="C43" s="12">
        <f t="shared" si="1"/>
        <v>0.1751773148148148</v>
      </c>
      <c r="D43" s="10">
        <f t="shared" si="2"/>
        <v>126.9089458940025</v>
      </c>
      <c r="E43" s="17">
        <f t="shared" si="0"/>
        <v>625617.53567152866</v>
      </c>
      <c r="F43" s="1"/>
      <c r="G43" s="1"/>
      <c r="H43" s="1"/>
      <c r="I43" s="1"/>
    </row>
    <row r="44" spans="1:9">
      <c r="A44" s="20" t="s">
        <v>46</v>
      </c>
      <c r="B44" s="20">
        <v>-2831801</v>
      </c>
      <c r="C44" s="12">
        <f t="shared" si="1"/>
        <v>32.775474537037034</v>
      </c>
      <c r="D44" s="10">
        <f t="shared" si="2"/>
        <v>23744.518113365437</v>
      </c>
      <c r="E44" s="17">
        <f t="shared" si="0"/>
        <v>3343.780724704879</v>
      </c>
      <c r="F44" s="1"/>
      <c r="G44" s="1"/>
      <c r="H44" s="1"/>
      <c r="I44" s="1"/>
    </row>
    <row r="45" spans="1:9">
      <c r="A45" s="20" t="s">
        <v>47</v>
      </c>
      <c r="B45" s="20">
        <v>-9177.2420000000002</v>
      </c>
      <c r="C45" s="12">
        <f t="shared" si="1"/>
        <v>0.1062180787037037</v>
      </c>
      <c r="D45" s="10">
        <f t="shared" si="2"/>
        <v>76.95074226604838</v>
      </c>
      <c r="E45" s="17">
        <f t="shared" si="0"/>
        <v>1031782.9256327773</v>
      </c>
    </row>
    <row r="46" spans="1:9">
      <c r="A46" s="20" t="s">
        <v>48</v>
      </c>
      <c r="B46" s="20">
        <v>-4067.8270000000002</v>
      </c>
      <c r="C46" s="12">
        <f t="shared" si="1"/>
        <v>4.7081331018518524E-2</v>
      </c>
      <c r="D46" s="10">
        <f t="shared" si="2"/>
        <v>34.108537952891815</v>
      </c>
      <c r="E46" s="17">
        <f t="shared" si="0"/>
        <v>2327759.1696992028</v>
      </c>
    </row>
    <row r="47" spans="1:9">
      <c r="A47" s="20" t="s">
        <v>49</v>
      </c>
      <c r="B47" s="20">
        <v>-62024.38</v>
      </c>
      <c r="C47" s="12">
        <f t="shared" si="1"/>
        <v>0.7178747685185185</v>
      </c>
      <c r="D47" s="10">
        <f t="shared" si="2"/>
        <v>520.07150727761621</v>
      </c>
      <c r="E47" s="17">
        <f t="shared" si="0"/>
        <v>152664.51031030057</v>
      </c>
    </row>
    <row r="48" spans="1:9">
      <c r="A48" s="20" t="s">
        <v>50</v>
      </c>
      <c r="B48" s="20">
        <v>-404540.8</v>
      </c>
      <c r="C48" s="12">
        <f t="shared" si="1"/>
        <v>4.682185185185185</v>
      </c>
      <c r="D48" s="10">
        <f t="shared" si="2"/>
        <v>3392.0555692985995</v>
      </c>
      <c r="E48" s="17">
        <f t="shared" si="0"/>
        <v>23406.592363489664</v>
      </c>
    </row>
    <row r="49" spans="1:5">
      <c r="A49" s="20" t="s">
        <v>51</v>
      </c>
      <c r="B49" s="20">
        <v>-4829.5230000000001</v>
      </c>
      <c r="C49" s="12">
        <f t="shared" si="1"/>
        <v>5.5897256944444446E-2</v>
      </c>
      <c r="D49" s="10">
        <f t="shared" si="2"/>
        <v>40.495323065573814</v>
      </c>
      <c r="E49" s="17">
        <f t="shared" si="0"/>
        <v>1960632.8823778247</v>
      </c>
    </row>
    <row r="50" spans="1:5">
      <c r="A50" s="20" t="s">
        <v>52</v>
      </c>
      <c r="B50" s="20">
        <v>-42142.3</v>
      </c>
      <c r="C50" s="12">
        <f t="shared" si="1"/>
        <v>0.48775810185185187</v>
      </c>
      <c r="D50" s="10">
        <f t="shared" si="2"/>
        <v>353.36120217800624</v>
      </c>
      <c r="E50" s="17">
        <f t="shared" si="0"/>
        <v>224689.24572223157</v>
      </c>
    </row>
    <row r="51" spans="1:5">
      <c r="A51" s="20" t="s">
        <v>53</v>
      </c>
      <c r="B51" s="20">
        <v>-763185.1</v>
      </c>
      <c r="C51" s="12">
        <f t="shared" si="1"/>
        <v>8.833160879629629</v>
      </c>
      <c r="D51" s="10">
        <f t="shared" si="2"/>
        <v>6399.2711461012314</v>
      </c>
      <c r="E51" s="17">
        <f t="shared" si="0"/>
        <v>12407.110149294058</v>
      </c>
    </row>
    <row r="52" spans="1:5">
      <c r="A52" s="20" t="s">
        <v>54</v>
      </c>
      <c r="B52" s="20">
        <v>-61607.08</v>
      </c>
      <c r="C52" s="12">
        <f t="shared" si="1"/>
        <v>0.71304490740740745</v>
      </c>
      <c r="D52" s="10">
        <f t="shared" si="2"/>
        <v>516.57246641679751</v>
      </c>
      <c r="E52" s="17">
        <f t="shared" si="0"/>
        <v>153698.59438233398</v>
      </c>
    </row>
    <row r="53" spans="1:5">
      <c r="A53" s="20" t="s">
        <v>55</v>
      </c>
      <c r="B53" s="20">
        <v>-1054148</v>
      </c>
      <c r="C53" s="13">
        <f t="shared" si="1"/>
        <v>12.200787037037037</v>
      </c>
      <c r="D53" s="14">
        <f t="shared" si="2"/>
        <v>8838.9813691597501</v>
      </c>
      <c r="E53" s="14">
        <f>$A$28/C53</f>
        <v>8982.5352796760981</v>
      </c>
    </row>
    <row r="54" spans="1:5">
      <c r="A54" s="20" t="s">
        <v>56</v>
      </c>
      <c r="B54" s="20">
        <v>-672759</v>
      </c>
      <c r="C54" s="12">
        <f t="shared" si="1"/>
        <v>7.7865624999999996</v>
      </c>
      <c r="D54" s="10">
        <f t="shared" si="2"/>
        <v>5641.0525532795627</v>
      </c>
      <c r="E54" s="18">
        <f t="shared" ref="E54:E86" si="3">$A$28/C54</f>
        <v>14074.760203876873</v>
      </c>
    </row>
    <row r="55" spans="1:5">
      <c r="A55" s="20" t="s">
        <v>57</v>
      </c>
      <c r="B55" s="20">
        <v>-2642414</v>
      </c>
      <c r="C55" s="12">
        <f t="shared" si="1"/>
        <v>30.583495370370372</v>
      </c>
      <c r="D55" s="10">
        <f t="shared" si="2"/>
        <v>22156.517031391126</v>
      </c>
      <c r="E55" s="18">
        <f t="shared" si="3"/>
        <v>3583.436055061773</v>
      </c>
    </row>
    <row r="56" spans="1:5">
      <c r="A56" s="20" t="s">
        <v>58</v>
      </c>
      <c r="B56" s="20">
        <v>-105.98860000000001</v>
      </c>
      <c r="C56" s="19">
        <f t="shared" si="1"/>
        <v>1.2267199074074075E-3</v>
      </c>
      <c r="D56" s="10">
        <f t="shared" si="2"/>
        <v>0.88870942291151256</v>
      </c>
      <c r="E56" s="18">
        <f t="shared" si="3"/>
        <v>89339057.21936132</v>
      </c>
    </row>
    <row r="57" spans="1:5">
      <c r="A57" s="20" t="s">
        <v>59</v>
      </c>
      <c r="B57" s="20">
        <v>-2204.9699999999998</v>
      </c>
      <c r="C57" s="12">
        <f t="shared" si="1"/>
        <v>2.5520486111111108E-2</v>
      </c>
      <c r="D57" s="10">
        <f t="shared" si="2"/>
        <v>18.488569678599372</v>
      </c>
      <c r="E57" s="18">
        <f t="shared" si="3"/>
        <v>4294353.9367882563</v>
      </c>
    </row>
    <row r="58" spans="1:5">
      <c r="A58" s="20" t="s">
        <v>60</v>
      </c>
      <c r="B58" s="20">
        <v>-1066124</v>
      </c>
      <c r="C58" s="12">
        <f t="shared" si="1"/>
        <v>12.339398148148149</v>
      </c>
      <c r="D58" s="10">
        <f t="shared" si="2"/>
        <v>8939.39956553925</v>
      </c>
      <c r="E58" s="18">
        <f t="shared" si="3"/>
        <v>8881.6325305499158</v>
      </c>
    </row>
    <row r="59" spans="1:5">
      <c r="A59" s="20" t="s">
        <v>61</v>
      </c>
      <c r="B59" s="20">
        <v>-8531.1190000000006</v>
      </c>
      <c r="C59" s="12">
        <f t="shared" si="1"/>
        <v>9.8739803240740748E-2</v>
      </c>
      <c r="D59" s="10">
        <f t="shared" si="2"/>
        <v>71.533031319212071</v>
      </c>
      <c r="E59" s="18">
        <f t="shared" si="3"/>
        <v>1109927.2674545976</v>
      </c>
    </row>
    <row r="60" spans="1:5">
      <c r="A60" s="20" t="s">
        <v>62</v>
      </c>
      <c r="B60" s="20">
        <v>-3568326</v>
      </c>
      <c r="C60" s="12">
        <f t="shared" si="1"/>
        <v>41.300069444444446</v>
      </c>
      <c r="D60" s="10">
        <f t="shared" si="2"/>
        <v>29920.245575657627</v>
      </c>
      <c r="E60" s="18">
        <f t="shared" si="3"/>
        <v>2653.6032862468282</v>
      </c>
    </row>
    <row r="61" spans="1:5">
      <c r="A61" s="20" t="s">
        <v>63</v>
      </c>
      <c r="B61" s="20">
        <v>-251757.1</v>
      </c>
      <c r="C61" s="12">
        <f t="shared" si="1"/>
        <v>2.9138553240740741</v>
      </c>
      <c r="D61" s="10">
        <f t="shared" si="2"/>
        <v>2110.9714351814814</v>
      </c>
      <c r="E61" s="18">
        <f t="shared" si="3"/>
        <v>37611.338865914804</v>
      </c>
    </row>
    <row r="62" spans="1:5">
      <c r="A62" s="20" t="s">
        <v>64</v>
      </c>
      <c r="B62" s="20">
        <v>-283595.5</v>
      </c>
      <c r="C62" s="12">
        <f t="shared" si="1"/>
        <v>3.2823553240740742</v>
      </c>
      <c r="D62" s="10">
        <f t="shared" si="2"/>
        <v>2377.9349207867813</v>
      </c>
      <c r="E62" s="18">
        <f t="shared" si="3"/>
        <v>33388.828807227197</v>
      </c>
    </row>
    <row r="63" spans="1:5">
      <c r="A63" s="20" t="s">
        <v>65</v>
      </c>
      <c r="B63" s="20">
        <v>-93486.05</v>
      </c>
      <c r="C63" s="12">
        <f t="shared" si="1"/>
        <v>1.0820144675925927</v>
      </c>
      <c r="D63" s="10">
        <f t="shared" si="2"/>
        <v>783.87612956277189</v>
      </c>
      <c r="E63" s="18">
        <f t="shared" si="3"/>
        <v>101287.00057388241</v>
      </c>
    </row>
    <row r="64" spans="1:5">
      <c r="A64" s="20" t="s">
        <v>66</v>
      </c>
      <c r="B64" s="20">
        <v>-771036.2</v>
      </c>
      <c r="C64" s="12">
        <f t="shared" si="1"/>
        <v>8.9240300925925915</v>
      </c>
      <c r="D64" s="10">
        <f t="shared" si="2"/>
        <v>6465.1022501088364</v>
      </c>
      <c r="E64" s="18">
        <f t="shared" si="3"/>
        <v>12280.774365717201</v>
      </c>
    </row>
    <row r="65" spans="1:5">
      <c r="A65" s="20" t="s">
        <v>67</v>
      </c>
      <c r="B65" s="20">
        <v>-2063197</v>
      </c>
      <c r="C65" s="12">
        <f t="shared" si="1"/>
        <v>23.879594907407409</v>
      </c>
      <c r="D65" s="10">
        <f t="shared" si="2"/>
        <v>17299.809745791186</v>
      </c>
      <c r="E65" s="18">
        <f t="shared" si="3"/>
        <v>4589.4413378848458</v>
      </c>
    </row>
    <row r="66" spans="1:5">
      <c r="A66" s="20" t="s">
        <v>68</v>
      </c>
      <c r="B66" s="20">
        <v>-22.111930000000001</v>
      </c>
      <c r="C66" s="19">
        <f t="shared" si="1"/>
        <v>2.5592511574074078E-4</v>
      </c>
      <c r="D66" s="10">
        <f t="shared" si="2"/>
        <v>0.18540749240729437</v>
      </c>
      <c r="E66" s="18">
        <f t="shared" si="3"/>
        <v>428226825.9713195</v>
      </c>
    </row>
    <row r="67" spans="1:5">
      <c r="A67" s="20" t="s">
        <v>69</v>
      </c>
      <c r="B67" s="20">
        <v>-83.261309999999995</v>
      </c>
      <c r="C67" s="19">
        <f t="shared" si="1"/>
        <v>9.6367256944444434E-4</v>
      </c>
      <c r="D67" s="10">
        <f t="shared" si="2"/>
        <v>0.6981421658645981</v>
      </c>
      <c r="E67" s="18">
        <f t="shared" si="3"/>
        <v>113725349.74527787</v>
      </c>
    </row>
    <row r="68" spans="1:5">
      <c r="A68" s="20" t="s">
        <v>70</v>
      </c>
      <c r="B68" s="20">
        <v>-1773167</v>
      </c>
      <c r="C68" s="12">
        <f t="shared" si="1"/>
        <v>20.522766203703704</v>
      </c>
      <c r="D68" s="10">
        <f t="shared" si="2"/>
        <v>14867.921845328063</v>
      </c>
      <c r="E68" s="18">
        <f t="shared" si="3"/>
        <v>5340.1183306479315</v>
      </c>
    </row>
    <row r="69" spans="1:5">
      <c r="A69" s="20" t="s">
        <v>71</v>
      </c>
      <c r="B69" s="20">
        <v>-2522061</v>
      </c>
      <c r="C69" s="12">
        <f t="shared" si="1"/>
        <v>29.190520833333334</v>
      </c>
      <c r="D69" s="10">
        <f t="shared" si="2"/>
        <v>21147.362790504187</v>
      </c>
      <c r="E69" s="18">
        <f t="shared" si="3"/>
        <v>3754.4379775112498</v>
      </c>
    </row>
    <row r="70" spans="1:5">
      <c r="A70" s="20" t="s">
        <v>72</v>
      </c>
      <c r="B70" s="20">
        <v>-3864.43</v>
      </c>
      <c r="C70" s="12">
        <f t="shared" si="1"/>
        <v>4.4727199074074075E-2</v>
      </c>
      <c r="D70" s="10">
        <f t="shared" si="2"/>
        <v>32.403063680263124</v>
      </c>
      <c r="E70" s="18">
        <f t="shared" si="3"/>
        <v>2450276.3926374651</v>
      </c>
    </row>
    <row r="71" spans="1:5">
      <c r="A71" s="20" t="s">
        <v>73</v>
      </c>
      <c r="B71" s="20">
        <v>-1178.0070000000001</v>
      </c>
      <c r="C71" s="12">
        <f t="shared" si="1"/>
        <v>1.3634340277777778E-2</v>
      </c>
      <c r="D71" s="10">
        <f t="shared" si="2"/>
        <v>9.877533255045563</v>
      </c>
      <c r="E71" s="18">
        <f t="shared" si="3"/>
        <v>8038086.0215601437</v>
      </c>
    </row>
    <row r="72" spans="1:5">
      <c r="A72" s="20" t="s">
        <v>74</v>
      </c>
      <c r="B72" s="20">
        <v>-7981.4260000000004</v>
      </c>
      <c r="C72" s="12">
        <f t="shared" si="1"/>
        <v>9.2377615740740743E-2</v>
      </c>
      <c r="D72" s="10">
        <f t="shared" si="2"/>
        <v>66.92388138413888</v>
      </c>
      <c r="E72" s="18">
        <f t="shared" si="3"/>
        <v>1186369.6537435791</v>
      </c>
    </row>
    <row r="73" spans="1:5">
      <c r="A73" s="20" t="s">
        <v>75</v>
      </c>
      <c r="B73" s="20">
        <v>-56.646360000000001</v>
      </c>
      <c r="C73" s="19">
        <f t="shared" si="1"/>
        <v>6.5562916666666671E-4</v>
      </c>
      <c r="D73" s="10">
        <f t="shared" si="2"/>
        <v>0.47497706268068252</v>
      </c>
      <c r="E73" s="18">
        <f t="shared" si="3"/>
        <v>167158518.21723408</v>
      </c>
    </row>
    <row r="74" spans="1:5">
      <c r="A74" s="20" t="s">
        <v>76</v>
      </c>
      <c r="B74" s="20">
        <v>-1389.876</v>
      </c>
      <c r="C74" s="12">
        <f t="shared" si="1"/>
        <v>1.6086527777777776E-2</v>
      </c>
      <c r="D74" s="10">
        <f t="shared" si="2"/>
        <v>11.65404484896075</v>
      </c>
      <c r="E74" s="18">
        <f t="shared" si="3"/>
        <v>6812781.5718812337</v>
      </c>
    </row>
    <row r="75" spans="1:5">
      <c r="A75" s="20" t="s">
        <v>77</v>
      </c>
      <c r="B75" s="20">
        <v>-10754.9</v>
      </c>
      <c r="C75" s="12">
        <f t="shared" si="1"/>
        <v>0.12447800925925925</v>
      </c>
      <c r="D75" s="10">
        <f t="shared" si="2"/>
        <v>90.179330347518743</v>
      </c>
      <c r="E75" s="18">
        <f t="shared" si="3"/>
        <v>880428.60463602643</v>
      </c>
    </row>
    <row r="76" spans="1:5">
      <c r="A76" s="20" t="s">
        <v>78</v>
      </c>
      <c r="B76" s="20">
        <v>-2385.7570000000001</v>
      </c>
      <c r="C76" s="12">
        <f t="shared" si="1"/>
        <v>2.7612928240740742E-2</v>
      </c>
      <c r="D76" s="10">
        <f t="shared" si="2"/>
        <v>20.004460165311187</v>
      </c>
      <c r="E76" s="18">
        <f t="shared" si="3"/>
        <v>3968937.9932658691</v>
      </c>
    </row>
    <row r="77" spans="1:5">
      <c r="A77" s="20" t="s">
        <v>79</v>
      </c>
      <c r="B77" s="20">
        <v>-967263.1</v>
      </c>
      <c r="C77" s="12">
        <f t="shared" si="1"/>
        <v>11.195174768518518</v>
      </c>
      <c r="D77" s="10">
        <f t="shared" si="2"/>
        <v>8110.4555716803561</v>
      </c>
      <c r="E77" s="18">
        <f t="shared" si="3"/>
        <v>9789.3960805493352</v>
      </c>
    </row>
    <row r="78" spans="1:5">
      <c r="A78" s="20" t="s">
        <v>80</v>
      </c>
      <c r="B78" s="20">
        <v>-29470.87</v>
      </c>
      <c r="C78" s="12">
        <f t="shared" si="1"/>
        <v>0.34109803240740738</v>
      </c>
      <c r="D78" s="10">
        <f t="shared" si="2"/>
        <v>247.11185797718059</v>
      </c>
      <c r="E78" s="18">
        <f t="shared" si="3"/>
        <v>321297.66104631458</v>
      </c>
    </row>
    <row r="79" spans="1:5">
      <c r="A79" s="20" t="s">
        <v>81</v>
      </c>
      <c r="B79" s="20">
        <v>-50804.9</v>
      </c>
      <c r="C79" s="12">
        <f t="shared" si="1"/>
        <v>0.58801967592592597</v>
      </c>
      <c r="D79" s="10">
        <f t="shared" si="2"/>
        <v>425.9966954943938</v>
      </c>
      <c r="E79" s="18">
        <f t="shared" si="3"/>
        <v>186378.11707138483</v>
      </c>
    </row>
    <row r="80" spans="1:5">
      <c r="A80" s="20" t="s">
        <v>82</v>
      </c>
      <c r="B80" s="20">
        <v>-396582.5</v>
      </c>
      <c r="C80" s="12">
        <f t="shared" si="1"/>
        <v>4.5900752314814817</v>
      </c>
      <c r="D80" s="10">
        <f t="shared" si="2"/>
        <v>3325.3255983360941</v>
      </c>
      <c r="E80" s="18">
        <f t="shared" si="3"/>
        <v>23876.297113463152</v>
      </c>
    </row>
    <row r="81" spans="1:5">
      <c r="A81" s="20" t="s">
        <v>83</v>
      </c>
      <c r="B81" s="20">
        <v>-297528.3</v>
      </c>
      <c r="C81" s="12">
        <f t="shared" si="1"/>
        <v>3.4436145833333334</v>
      </c>
      <c r="D81" s="10">
        <f t="shared" si="2"/>
        <v>2494.7607930743811</v>
      </c>
      <c r="E81" s="18">
        <f t="shared" si="3"/>
        <v>31825.280485923522</v>
      </c>
    </row>
    <row r="82" spans="1:5">
      <c r="A82" s="20" t="s">
        <v>84</v>
      </c>
      <c r="B82" s="20">
        <v>-2399.7950000000001</v>
      </c>
      <c r="C82" s="12">
        <f t="shared" si="1"/>
        <v>2.7775405092592593E-2</v>
      </c>
      <c r="D82" s="10">
        <f t="shared" si="2"/>
        <v>20.122168134647811</v>
      </c>
      <c r="E82" s="18">
        <f t="shared" si="3"/>
        <v>3945721.030338008</v>
      </c>
    </row>
    <row r="83" spans="1:5">
      <c r="A83" s="20" t="s">
        <v>85</v>
      </c>
      <c r="B83" s="20">
        <v>-3308.1709999999998</v>
      </c>
      <c r="C83" s="12">
        <f t="shared" si="1"/>
        <v>3.8289016203703702E-2</v>
      </c>
      <c r="D83" s="10">
        <f t="shared" si="2"/>
        <v>27.738858144202307</v>
      </c>
      <c r="E83" s="18">
        <f t="shared" si="3"/>
        <v>2862282.9956492577</v>
      </c>
    </row>
    <row r="84" spans="1:5">
      <c r="A84" s="20" t="s">
        <v>86</v>
      </c>
      <c r="B84" s="20">
        <v>-3172.2159999999999</v>
      </c>
      <c r="C84" s="12">
        <f t="shared" si="1"/>
        <v>3.6715462962962964E-2</v>
      </c>
      <c r="D84" s="10">
        <f t="shared" si="2"/>
        <v>26.598881867584499</v>
      </c>
      <c r="E84" s="18">
        <f t="shared" si="3"/>
        <v>2984954.8706645449</v>
      </c>
    </row>
    <row r="85" spans="1:5">
      <c r="A85" s="20" t="s">
        <v>87</v>
      </c>
      <c r="B85" s="20">
        <v>-2137278</v>
      </c>
      <c r="C85" s="12">
        <f t="shared" si="1"/>
        <v>24.737013888888889</v>
      </c>
      <c r="D85" s="10">
        <f t="shared" si="2"/>
        <v>17920.975444354124</v>
      </c>
      <c r="E85" s="18">
        <f t="shared" si="3"/>
        <v>4430.3649782573912</v>
      </c>
    </row>
    <row r="86" spans="1:5">
      <c r="A86" s="20" t="s">
        <v>88</v>
      </c>
      <c r="B86" s="20">
        <v>-7414401</v>
      </c>
      <c r="C86" s="12">
        <f t="shared" si="1"/>
        <v>85.814826388888889</v>
      </c>
      <c r="D86" s="10">
        <f t="shared" si="2"/>
        <v>62169.403444752941</v>
      </c>
      <c r="E86" s="18">
        <f t="shared" si="3"/>
        <v>1277.0986624543236</v>
      </c>
    </row>
    <row r="88" spans="1:5">
      <c r="A88" s="20" t="s">
        <v>89</v>
      </c>
      <c r="D88" s="10">
        <f>SUM(D33:D86)</f>
        <v>272733.50750877307</v>
      </c>
    </row>
    <row r="100" spans="1:7">
      <c r="A100" s="20" t="s">
        <v>6</v>
      </c>
      <c r="B100" s="20" t="s">
        <v>116</v>
      </c>
      <c r="C100" s="20" t="s">
        <v>118</v>
      </c>
      <c r="D100" s="33">
        <v>29341</v>
      </c>
      <c r="E100" s="19" t="s">
        <v>119</v>
      </c>
      <c r="F100" s="19" t="s">
        <v>117</v>
      </c>
      <c r="G100" s="34" t="s">
        <v>115</v>
      </c>
    </row>
    <row r="101" spans="1:7">
      <c r="A101" s="20" t="s">
        <v>55</v>
      </c>
      <c r="B101" s="33">
        <v>29341</v>
      </c>
      <c r="C101" s="35">
        <v>0</v>
      </c>
      <c r="D101" s="67">
        <f>((B101+C101)-$D$100)/365.25</f>
        <v>0</v>
      </c>
      <c r="E101" s="67">
        <v>0</v>
      </c>
      <c r="F101" s="67">
        <f>-E101/86400</f>
        <v>0</v>
      </c>
      <c r="G101" s="34">
        <f>F101/$C$53</f>
        <v>0</v>
      </c>
    </row>
    <row r="102" spans="1:7">
      <c r="A102" s="20" t="s">
        <v>55</v>
      </c>
      <c r="B102" s="33">
        <v>29363</v>
      </c>
      <c r="C102" s="35">
        <v>0.828125</v>
      </c>
      <c r="D102" s="67">
        <f t="shared" ref="D102:D165" si="4">((B102+C102)-$D$100)/365.25</f>
        <v>6.25E-2</v>
      </c>
      <c r="E102" s="67">
        <v>-224560.1</v>
      </c>
      <c r="F102" s="67">
        <f t="shared" ref="F102:F165" si="5">-E102/86400</f>
        <v>2.5990752314814816</v>
      </c>
      <c r="G102" s="34">
        <f t="shared" ref="G102:G165" si="6">F102/$C$53</f>
        <v>0.21302521088120455</v>
      </c>
    </row>
    <row r="103" spans="1:7">
      <c r="A103" s="20" t="s">
        <v>55</v>
      </c>
      <c r="B103" s="33">
        <v>29409</v>
      </c>
      <c r="C103" s="35">
        <v>0.484375</v>
      </c>
      <c r="D103" s="67">
        <f t="shared" si="4"/>
        <v>0.1875</v>
      </c>
      <c r="E103" s="67">
        <v>-350157</v>
      </c>
      <c r="F103" s="67">
        <f t="shared" si="5"/>
        <v>4.0527430555555553</v>
      </c>
      <c r="G103" s="34">
        <f t="shared" si="6"/>
        <v>0.33217062499762839</v>
      </c>
    </row>
    <row r="104" spans="1:7">
      <c r="A104" s="20" t="s">
        <v>55</v>
      </c>
      <c r="B104" s="33">
        <v>29455</v>
      </c>
      <c r="C104" s="35">
        <v>0.140625</v>
      </c>
      <c r="D104" s="67">
        <f t="shared" si="4"/>
        <v>0.3125</v>
      </c>
      <c r="E104" s="67">
        <v>-430063</v>
      </c>
      <c r="F104" s="67">
        <f t="shared" si="5"/>
        <v>4.9775810185185181</v>
      </c>
      <c r="G104" s="34">
        <f t="shared" si="6"/>
        <v>0.4079721253562118</v>
      </c>
    </row>
    <row r="105" spans="1:7">
      <c r="A105" s="20" t="s">
        <v>55</v>
      </c>
      <c r="B105" s="33">
        <v>29500</v>
      </c>
      <c r="C105" s="35">
        <v>0.796875</v>
      </c>
      <c r="D105" s="67">
        <f t="shared" si="4"/>
        <v>0.4375</v>
      </c>
      <c r="E105" s="67">
        <v>-485661</v>
      </c>
      <c r="F105" s="67">
        <f t="shared" si="5"/>
        <v>5.6210763888888886</v>
      </c>
      <c r="G105" s="34">
        <f t="shared" si="6"/>
        <v>0.46071424505856862</v>
      </c>
    </row>
    <row r="106" spans="1:7">
      <c r="A106" s="20" t="s">
        <v>55</v>
      </c>
      <c r="B106" s="33">
        <v>29546</v>
      </c>
      <c r="C106" s="35">
        <v>0.453125</v>
      </c>
      <c r="D106" s="67">
        <f t="shared" si="4"/>
        <v>0.5625</v>
      </c>
      <c r="E106" s="67">
        <v>-527108.9</v>
      </c>
      <c r="F106" s="67">
        <f t="shared" si="5"/>
        <v>6.100797453703704</v>
      </c>
      <c r="G106" s="34">
        <f t="shared" si="6"/>
        <v>0.50003310730561557</v>
      </c>
    </row>
    <row r="107" spans="1:7">
      <c r="A107" s="20" t="s">
        <v>55</v>
      </c>
      <c r="B107" s="33">
        <v>29592</v>
      </c>
      <c r="C107" s="35">
        <v>0.109375</v>
      </c>
      <c r="D107" s="67">
        <f t="shared" si="4"/>
        <v>0.6875</v>
      </c>
      <c r="E107" s="67">
        <v>-559707.1</v>
      </c>
      <c r="F107" s="67">
        <f t="shared" si="5"/>
        <v>6.4780914351851848</v>
      </c>
      <c r="G107" s="34">
        <f t="shared" si="6"/>
        <v>0.53095684856395875</v>
      </c>
    </row>
    <row r="108" spans="1:7">
      <c r="A108" s="20" t="s">
        <v>55</v>
      </c>
      <c r="B108" s="33">
        <v>29637</v>
      </c>
      <c r="C108" s="35">
        <v>0.765625</v>
      </c>
      <c r="D108" s="67">
        <f t="shared" si="4"/>
        <v>0.8125</v>
      </c>
      <c r="E108" s="67">
        <v>-586439.4</v>
      </c>
      <c r="F108" s="67">
        <f t="shared" si="5"/>
        <v>6.7874930555555562</v>
      </c>
      <c r="G108" s="34">
        <f t="shared" si="6"/>
        <v>0.55631600116871638</v>
      </c>
    </row>
    <row r="109" spans="1:7">
      <c r="A109" s="20" t="s">
        <v>55</v>
      </c>
      <c r="B109" s="33">
        <v>29683</v>
      </c>
      <c r="C109" s="35">
        <v>0.421875</v>
      </c>
      <c r="D109" s="67">
        <f t="shared" si="4"/>
        <v>0.9375</v>
      </c>
      <c r="E109" s="67">
        <v>-609093.80000000005</v>
      </c>
      <c r="F109" s="67">
        <f t="shared" si="5"/>
        <v>7.0496967592592599</v>
      </c>
      <c r="G109" s="34">
        <f t="shared" si="6"/>
        <v>0.57780672163681013</v>
      </c>
    </row>
    <row r="110" spans="1:7">
      <c r="A110" s="20" t="s">
        <v>55</v>
      </c>
      <c r="B110" s="33">
        <v>29729</v>
      </c>
      <c r="C110" s="35">
        <v>7.8125E-2</v>
      </c>
      <c r="D110" s="67">
        <f t="shared" si="4"/>
        <v>1.0625</v>
      </c>
      <c r="E110" s="67">
        <v>-628797.4</v>
      </c>
      <c r="F110" s="67">
        <f t="shared" si="5"/>
        <v>7.2777476851851857</v>
      </c>
      <c r="G110" s="34">
        <f t="shared" si="6"/>
        <v>0.59649821467194364</v>
      </c>
    </row>
    <row r="111" spans="1:7">
      <c r="A111" s="20" t="s">
        <v>55</v>
      </c>
      <c r="B111" s="33">
        <v>29774</v>
      </c>
      <c r="C111" s="35">
        <v>0.734375</v>
      </c>
      <c r="D111" s="67">
        <f t="shared" si="4"/>
        <v>1.1875</v>
      </c>
      <c r="E111" s="67">
        <v>-646291.4</v>
      </c>
      <c r="F111" s="67">
        <f t="shared" si="5"/>
        <v>7.4802245370370377</v>
      </c>
      <c r="G111" s="34">
        <f t="shared" si="6"/>
        <v>0.61309360734925278</v>
      </c>
    </row>
    <row r="112" spans="1:7">
      <c r="A112" s="20" t="s">
        <v>55</v>
      </c>
      <c r="B112" s="33">
        <v>29820</v>
      </c>
      <c r="C112" s="35">
        <v>0.390625</v>
      </c>
      <c r="D112" s="67">
        <f t="shared" si="4"/>
        <v>1.3125</v>
      </c>
      <c r="E112" s="67">
        <v>-662079.80000000005</v>
      </c>
      <c r="F112" s="67">
        <f t="shared" si="5"/>
        <v>7.6629606481481485</v>
      </c>
      <c r="G112" s="34">
        <f t="shared" si="6"/>
        <v>0.62807101090169504</v>
      </c>
    </row>
    <row r="113" spans="1:7">
      <c r="A113" s="20" t="s">
        <v>55</v>
      </c>
      <c r="B113" s="33">
        <v>29866</v>
      </c>
      <c r="C113" s="35">
        <v>4.6875E-2</v>
      </c>
      <c r="D113" s="67">
        <f t="shared" si="4"/>
        <v>1.4375</v>
      </c>
      <c r="E113" s="67">
        <v>-676516.1</v>
      </c>
      <c r="F113" s="67">
        <f t="shared" si="5"/>
        <v>7.8300474537037035</v>
      </c>
      <c r="G113" s="34">
        <f t="shared" si="6"/>
        <v>0.64176576723572021</v>
      </c>
    </row>
    <row r="114" spans="1:7">
      <c r="A114" s="20" t="s">
        <v>55</v>
      </c>
      <c r="B114" s="33">
        <v>29911</v>
      </c>
      <c r="C114" s="35">
        <v>0.703125</v>
      </c>
      <c r="D114" s="67">
        <f t="shared" si="4"/>
        <v>1.5625</v>
      </c>
      <c r="E114" s="67">
        <v>-689854.8</v>
      </c>
      <c r="F114" s="67">
        <f t="shared" si="5"/>
        <v>7.9844305555555559</v>
      </c>
      <c r="G114" s="34">
        <f t="shared" si="6"/>
        <v>0.65441930355130407</v>
      </c>
    </row>
    <row r="115" spans="1:7">
      <c r="A115" s="20" t="s">
        <v>55</v>
      </c>
      <c r="B115" s="33">
        <v>29957</v>
      </c>
      <c r="C115" s="35">
        <v>0.359375</v>
      </c>
      <c r="D115" s="67">
        <f t="shared" si="4"/>
        <v>1.6875</v>
      </c>
      <c r="E115" s="67">
        <v>-702283.1</v>
      </c>
      <c r="F115" s="67">
        <f t="shared" si="5"/>
        <v>8.1282766203703698</v>
      </c>
      <c r="G115" s="34">
        <f t="shared" si="6"/>
        <v>0.66620920402068773</v>
      </c>
    </row>
    <row r="116" spans="1:7">
      <c r="A116" s="20" t="s">
        <v>55</v>
      </c>
      <c r="B116" s="33">
        <v>30003</v>
      </c>
      <c r="C116" s="35">
        <v>1.5625E-2</v>
      </c>
      <c r="D116" s="67">
        <f t="shared" si="4"/>
        <v>1.8125</v>
      </c>
      <c r="E116" s="67">
        <v>-713941.8</v>
      </c>
      <c r="F116" s="67">
        <f t="shared" si="5"/>
        <v>8.2632152777777783</v>
      </c>
      <c r="G116" s="34">
        <f t="shared" si="6"/>
        <v>0.67726903622641232</v>
      </c>
    </row>
    <row r="117" spans="1:7">
      <c r="A117" s="20" t="s">
        <v>55</v>
      </c>
      <c r="B117" s="33">
        <v>30048</v>
      </c>
      <c r="C117" s="35">
        <v>0.671875</v>
      </c>
      <c r="D117" s="67">
        <f t="shared" si="4"/>
        <v>1.9375</v>
      </c>
      <c r="E117" s="67">
        <v>-724938.6</v>
      </c>
      <c r="F117" s="67">
        <f t="shared" si="5"/>
        <v>8.3904930555555559</v>
      </c>
      <c r="G117" s="34">
        <f t="shared" si="6"/>
        <v>0.68770096798552016</v>
      </c>
    </row>
    <row r="118" spans="1:7">
      <c r="A118" s="20" t="s">
        <v>55</v>
      </c>
      <c r="B118" s="33">
        <v>30094</v>
      </c>
      <c r="C118" s="35">
        <v>0.328125</v>
      </c>
      <c r="D118" s="67">
        <f t="shared" si="4"/>
        <v>2.0625</v>
      </c>
      <c r="E118" s="67">
        <v>-735357.4</v>
      </c>
      <c r="F118" s="67">
        <f t="shared" si="5"/>
        <v>8.5110810185185191</v>
      </c>
      <c r="G118" s="34">
        <f t="shared" si="6"/>
        <v>0.69758458964016445</v>
      </c>
    </row>
    <row r="119" spans="1:7">
      <c r="A119" s="20" t="s">
        <v>55</v>
      </c>
      <c r="B119" s="33">
        <v>30139</v>
      </c>
      <c r="C119" s="35">
        <v>0.984375</v>
      </c>
      <c r="D119" s="67">
        <f t="shared" si="4"/>
        <v>2.1875</v>
      </c>
      <c r="E119" s="67">
        <v>-745264.7</v>
      </c>
      <c r="F119" s="67">
        <f t="shared" si="5"/>
        <v>8.6257488425925928</v>
      </c>
      <c r="G119" s="34">
        <f t="shared" si="6"/>
        <v>0.7069829853113605</v>
      </c>
    </row>
    <row r="120" spans="1:7">
      <c r="A120" s="20" t="s">
        <v>55</v>
      </c>
      <c r="B120" s="33">
        <v>30185</v>
      </c>
      <c r="C120" s="35">
        <v>0.640625</v>
      </c>
      <c r="D120" s="67">
        <f t="shared" si="4"/>
        <v>2.3125</v>
      </c>
      <c r="E120" s="67">
        <v>-754713.59999999998</v>
      </c>
      <c r="F120" s="67">
        <f t="shared" si="5"/>
        <v>8.7351111111111113</v>
      </c>
      <c r="G120" s="34">
        <f t="shared" si="6"/>
        <v>0.71594652743258069</v>
      </c>
    </row>
    <row r="121" spans="1:7">
      <c r="A121" s="20" t="s">
        <v>55</v>
      </c>
      <c r="B121" s="33">
        <v>30231</v>
      </c>
      <c r="C121" s="35">
        <v>0.296875</v>
      </c>
      <c r="D121" s="67">
        <f t="shared" si="4"/>
        <v>2.4375</v>
      </c>
      <c r="E121" s="67">
        <v>-763747.6</v>
      </c>
      <c r="F121" s="67">
        <f t="shared" si="5"/>
        <v>8.8396712962962969</v>
      </c>
      <c r="G121" s="34">
        <f t="shared" si="6"/>
        <v>0.72451648155666959</v>
      </c>
    </row>
    <row r="122" spans="1:7">
      <c r="A122" s="20" t="s">
        <v>55</v>
      </c>
      <c r="B122" s="33">
        <v>30276</v>
      </c>
      <c r="C122" s="35">
        <v>0.953125</v>
      </c>
      <c r="D122" s="67">
        <f t="shared" si="4"/>
        <v>2.5625</v>
      </c>
      <c r="E122" s="67">
        <v>-772402.4</v>
      </c>
      <c r="F122" s="67">
        <f t="shared" si="5"/>
        <v>8.9398425925925924</v>
      </c>
      <c r="G122" s="34">
        <f t="shared" si="6"/>
        <v>0.73272671389596145</v>
      </c>
    </row>
    <row r="123" spans="1:7">
      <c r="A123" s="20" t="s">
        <v>55</v>
      </c>
      <c r="B123" s="33">
        <v>30322</v>
      </c>
      <c r="C123" s="35">
        <v>0.609375</v>
      </c>
      <c r="D123" s="67">
        <f t="shared" si="4"/>
        <v>2.6875</v>
      </c>
      <c r="E123" s="67">
        <v>-780707.9</v>
      </c>
      <c r="F123" s="67">
        <f t="shared" si="5"/>
        <v>9.0359710648148148</v>
      </c>
      <c r="G123" s="34">
        <f t="shared" si="6"/>
        <v>0.74060558858907866</v>
      </c>
    </row>
    <row r="124" spans="1:7">
      <c r="A124" s="20" t="s">
        <v>55</v>
      </c>
      <c r="B124" s="33">
        <v>30368</v>
      </c>
      <c r="C124" s="35">
        <v>0.265625</v>
      </c>
      <c r="D124" s="67">
        <f t="shared" si="4"/>
        <v>2.8125</v>
      </c>
      <c r="E124" s="67">
        <v>-788689.4</v>
      </c>
      <c r="F124" s="67">
        <f t="shared" si="5"/>
        <v>9.1283495370370371</v>
      </c>
      <c r="G124" s="34">
        <f t="shared" si="6"/>
        <v>0.74817710606100851</v>
      </c>
    </row>
    <row r="125" spans="1:7">
      <c r="A125" s="20" t="s">
        <v>55</v>
      </c>
      <c r="B125" s="33">
        <v>30413</v>
      </c>
      <c r="C125" s="35">
        <v>0.921875</v>
      </c>
      <c r="D125" s="67">
        <f t="shared" si="4"/>
        <v>2.9375</v>
      </c>
      <c r="E125" s="67">
        <v>-796368.5</v>
      </c>
      <c r="F125" s="67">
        <f t="shared" si="5"/>
        <v>9.2172280092592587</v>
      </c>
      <c r="G125" s="34">
        <f t="shared" si="6"/>
        <v>0.75546175679316374</v>
      </c>
    </row>
    <row r="126" spans="1:7">
      <c r="A126" s="20" t="s">
        <v>55</v>
      </c>
      <c r="B126" s="33">
        <v>30459</v>
      </c>
      <c r="C126" s="35">
        <v>0.578125</v>
      </c>
      <c r="D126" s="67">
        <f t="shared" si="4"/>
        <v>3.0625</v>
      </c>
      <c r="E126" s="67">
        <v>-803763.9</v>
      </c>
      <c r="F126" s="67">
        <f t="shared" si="5"/>
        <v>9.3028229166666669</v>
      </c>
      <c r="G126" s="34">
        <f t="shared" si="6"/>
        <v>0.76247728023010053</v>
      </c>
    </row>
    <row r="127" spans="1:7">
      <c r="A127" s="20" t="s">
        <v>55</v>
      </c>
      <c r="B127" s="33">
        <v>30505</v>
      </c>
      <c r="C127" s="35">
        <v>0.234375</v>
      </c>
      <c r="D127" s="67">
        <f t="shared" si="4"/>
        <v>3.1875</v>
      </c>
      <c r="E127" s="67">
        <v>-810891.9</v>
      </c>
      <c r="F127" s="67">
        <f t="shared" si="5"/>
        <v>9.3853229166666665</v>
      </c>
      <c r="G127" s="34">
        <f t="shared" si="6"/>
        <v>0.76923913909621799</v>
      </c>
    </row>
    <row r="128" spans="1:7">
      <c r="A128" s="20" t="s">
        <v>55</v>
      </c>
      <c r="B128" s="33">
        <v>30550</v>
      </c>
      <c r="C128" s="35">
        <v>0.890625</v>
      </c>
      <c r="D128" s="67">
        <f t="shared" si="4"/>
        <v>3.3125</v>
      </c>
      <c r="E128" s="67">
        <v>-817767.1</v>
      </c>
      <c r="F128" s="67">
        <f t="shared" si="5"/>
        <v>9.4648969907407405</v>
      </c>
      <c r="G128" s="34">
        <f t="shared" si="6"/>
        <v>0.77576118343913758</v>
      </c>
    </row>
    <row r="129" spans="1:7">
      <c r="A129" s="20" t="s">
        <v>55</v>
      </c>
      <c r="B129" s="33">
        <v>30596</v>
      </c>
      <c r="C129" s="35">
        <v>0.546875</v>
      </c>
      <c r="D129" s="67">
        <f t="shared" si="4"/>
        <v>3.4375</v>
      </c>
      <c r="E129" s="67">
        <v>-824402.3</v>
      </c>
      <c r="F129" s="67">
        <f t="shared" si="5"/>
        <v>9.5416932870370381</v>
      </c>
      <c r="G129" s="34">
        <f t="shared" si="6"/>
        <v>0.7820555557663631</v>
      </c>
    </row>
    <row r="130" spans="1:7">
      <c r="A130" s="20" t="s">
        <v>55</v>
      </c>
      <c r="B130" s="33">
        <v>30642</v>
      </c>
      <c r="C130" s="35">
        <v>0.203125</v>
      </c>
      <c r="D130" s="67">
        <f t="shared" si="4"/>
        <v>3.5625</v>
      </c>
      <c r="E130" s="67">
        <v>-830809.2</v>
      </c>
      <c r="F130" s="67">
        <f t="shared" si="5"/>
        <v>9.6158472222222215</v>
      </c>
      <c r="G130" s="34">
        <f t="shared" si="6"/>
        <v>0.78813335508865923</v>
      </c>
    </row>
    <row r="131" spans="1:7">
      <c r="A131" s="23" t="s">
        <v>55</v>
      </c>
      <c r="B131" s="44">
        <v>30687</v>
      </c>
      <c r="C131" s="45">
        <v>0.859375</v>
      </c>
      <c r="D131" s="68">
        <f t="shared" si="4"/>
        <v>3.6875</v>
      </c>
      <c r="E131" s="67">
        <v>-836998.4</v>
      </c>
      <c r="F131" s="68">
        <f t="shared" si="5"/>
        <v>9.6874814814814822</v>
      </c>
      <c r="G131" s="46">
        <f t="shared" si="6"/>
        <v>0.79400463692005308</v>
      </c>
    </row>
    <row r="132" spans="1:7">
      <c r="A132" s="20" t="s">
        <v>55</v>
      </c>
      <c r="B132" s="33">
        <v>30733</v>
      </c>
      <c r="C132" s="35">
        <v>0.515625</v>
      </c>
      <c r="D132" s="67">
        <f t="shared" si="4"/>
        <v>3.8125</v>
      </c>
      <c r="E132" s="67">
        <v>-842979.4</v>
      </c>
      <c r="F132" s="67">
        <f t="shared" si="5"/>
        <v>9.7567060185185195</v>
      </c>
      <c r="G132" s="34">
        <f t="shared" si="6"/>
        <v>0.79967841327783207</v>
      </c>
    </row>
    <row r="133" spans="1:7">
      <c r="A133" s="20" t="s">
        <v>55</v>
      </c>
      <c r="B133" s="33">
        <v>30779</v>
      </c>
      <c r="C133" s="35">
        <v>0.171875</v>
      </c>
      <c r="D133" s="67">
        <f t="shared" si="4"/>
        <v>3.9375</v>
      </c>
      <c r="E133" s="67">
        <v>-848761.2</v>
      </c>
      <c r="F133" s="67">
        <f t="shared" si="5"/>
        <v>9.8236249999999998</v>
      </c>
      <c r="G133" s="34">
        <f t="shared" si="6"/>
        <v>0.80516322186258482</v>
      </c>
    </row>
    <row r="134" spans="1:7">
      <c r="A134" s="20" t="s">
        <v>55</v>
      </c>
      <c r="B134" s="33">
        <v>30824</v>
      </c>
      <c r="C134" s="35">
        <v>0.828125</v>
      </c>
      <c r="D134" s="67">
        <f t="shared" si="4"/>
        <v>4.0625</v>
      </c>
      <c r="E134" s="67">
        <v>-854351.9</v>
      </c>
      <c r="F134" s="67">
        <f t="shared" si="5"/>
        <v>9.8883321759259264</v>
      </c>
      <c r="G134" s="34">
        <f t="shared" si="6"/>
        <v>0.81046674660484108</v>
      </c>
    </row>
    <row r="135" spans="1:7">
      <c r="A135" s="20" t="s">
        <v>55</v>
      </c>
      <c r="B135" s="33">
        <v>30870</v>
      </c>
      <c r="C135" s="35">
        <v>0.484375</v>
      </c>
      <c r="D135" s="67">
        <f t="shared" si="4"/>
        <v>4.1875</v>
      </c>
      <c r="E135" s="67">
        <v>-859759.3</v>
      </c>
      <c r="F135" s="67">
        <f t="shared" si="5"/>
        <v>9.9509178240740752</v>
      </c>
      <c r="G135" s="34">
        <f t="shared" si="6"/>
        <v>0.81559638684511104</v>
      </c>
    </row>
    <row r="136" spans="1:7">
      <c r="A136" s="20" t="s">
        <v>55</v>
      </c>
      <c r="B136" s="33">
        <v>30916</v>
      </c>
      <c r="C136" s="35">
        <v>0.140625</v>
      </c>
      <c r="D136" s="67">
        <f t="shared" si="4"/>
        <v>4.3125</v>
      </c>
      <c r="E136" s="67">
        <v>-864990.6</v>
      </c>
      <c r="F136" s="67">
        <f t="shared" si="5"/>
        <v>10.011465277777777</v>
      </c>
      <c r="G136" s="34">
        <f t="shared" si="6"/>
        <v>0.82055897274386513</v>
      </c>
    </row>
    <row r="137" spans="1:7">
      <c r="A137" s="20" t="s">
        <v>55</v>
      </c>
      <c r="B137" s="33">
        <v>30961</v>
      </c>
      <c r="C137" s="35">
        <v>0.796875</v>
      </c>
      <c r="D137" s="67">
        <f t="shared" si="4"/>
        <v>4.4375</v>
      </c>
      <c r="E137" s="67">
        <v>-870052.4</v>
      </c>
      <c r="F137" s="67">
        <f t="shared" si="5"/>
        <v>10.070050925925926</v>
      </c>
      <c r="G137" s="34">
        <f t="shared" si="6"/>
        <v>0.82536076528153546</v>
      </c>
    </row>
    <row r="138" spans="1:7">
      <c r="A138" s="20" t="s">
        <v>55</v>
      </c>
      <c r="B138" s="33">
        <v>31007</v>
      </c>
      <c r="C138" s="35">
        <v>0.453125</v>
      </c>
      <c r="D138" s="67">
        <f t="shared" si="4"/>
        <v>4.5625</v>
      </c>
      <c r="E138" s="67">
        <v>-874951.2</v>
      </c>
      <c r="F138" s="67">
        <f t="shared" si="5"/>
        <v>10.126749999999999</v>
      </c>
      <c r="G138" s="34">
        <f t="shared" si="6"/>
        <v>0.83000793057521338</v>
      </c>
    </row>
    <row r="139" spans="1:7">
      <c r="A139" s="20" t="s">
        <v>55</v>
      </c>
      <c r="B139" s="33">
        <v>31053</v>
      </c>
      <c r="C139" s="35">
        <v>0.109375</v>
      </c>
      <c r="D139" s="67">
        <f t="shared" si="4"/>
        <v>4.6875</v>
      </c>
      <c r="E139" s="67">
        <v>-879693.1</v>
      </c>
      <c r="F139" s="67">
        <f t="shared" si="5"/>
        <v>10.181633101851851</v>
      </c>
      <c r="G139" s="34">
        <f t="shared" si="6"/>
        <v>0.8345062552886312</v>
      </c>
    </row>
    <row r="140" spans="1:7">
      <c r="A140" s="20" t="s">
        <v>55</v>
      </c>
      <c r="B140" s="33">
        <v>31098</v>
      </c>
      <c r="C140" s="35">
        <v>0.765625</v>
      </c>
      <c r="D140" s="67">
        <f t="shared" si="4"/>
        <v>4.8125</v>
      </c>
      <c r="E140" s="67">
        <v>-884283.8</v>
      </c>
      <c r="F140" s="67">
        <f t="shared" si="5"/>
        <v>10.234766203703705</v>
      </c>
      <c r="G140" s="34">
        <f t="shared" si="6"/>
        <v>0.83886114663216182</v>
      </c>
    </row>
    <row r="141" spans="1:7">
      <c r="A141" s="20" t="s">
        <v>55</v>
      </c>
      <c r="B141" s="33">
        <v>31144</v>
      </c>
      <c r="C141" s="35">
        <v>0.421875</v>
      </c>
      <c r="D141" s="67">
        <f t="shared" si="4"/>
        <v>4.9375</v>
      </c>
      <c r="E141" s="67">
        <v>-888728.7</v>
      </c>
      <c r="F141" s="67">
        <f t="shared" si="5"/>
        <v>10.286211805555554</v>
      </c>
      <c r="G141" s="34">
        <f t="shared" si="6"/>
        <v>0.84307772722615792</v>
      </c>
    </row>
    <row r="142" spans="1:7">
      <c r="A142" s="20" t="s">
        <v>55</v>
      </c>
      <c r="B142" s="33">
        <v>31190</v>
      </c>
      <c r="C142" s="35">
        <v>7.8125E-2</v>
      </c>
      <c r="D142" s="67">
        <f t="shared" si="4"/>
        <v>5.0625</v>
      </c>
      <c r="E142" s="67">
        <v>-893033.1</v>
      </c>
      <c r="F142" s="67">
        <f t="shared" si="5"/>
        <v>10.33603125</v>
      </c>
      <c r="G142" s="34">
        <f t="shared" si="6"/>
        <v>0.84716102482763334</v>
      </c>
    </row>
    <row r="143" spans="1:7">
      <c r="A143" s="20" t="s">
        <v>55</v>
      </c>
      <c r="B143" s="33">
        <v>31235</v>
      </c>
      <c r="C143" s="35">
        <v>0.734375</v>
      </c>
      <c r="D143" s="67">
        <f t="shared" si="4"/>
        <v>5.1875</v>
      </c>
      <c r="E143" s="67">
        <v>-897202</v>
      </c>
      <c r="F143" s="67">
        <f t="shared" si="5"/>
        <v>10.384282407407408</v>
      </c>
      <c r="G143" s="34">
        <f t="shared" si="6"/>
        <v>0.85111578260358134</v>
      </c>
    </row>
    <row r="144" spans="1:7">
      <c r="A144" s="20" t="s">
        <v>55</v>
      </c>
      <c r="B144" s="33">
        <v>31281</v>
      </c>
      <c r="C144" s="35">
        <v>0.390625</v>
      </c>
      <c r="D144" s="67">
        <f t="shared" si="4"/>
        <v>5.3125</v>
      </c>
      <c r="E144" s="67">
        <v>-901240.1</v>
      </c>
      <c r="F144" s="67">
        <f t="shared" si="5"/>
        <v>10.431019675925926</v>
      </c>
      <c r="G144" s="34">
        <f t="shared" si="6"/>
        <v>0.854946459130976</v>
      </c>
    </row>
    <row r="145" spans="1:7">
      <c r="A145" s="20" t="s">
        <v>55</v>
      </c>
      <c r="B145" s="33">
        <v>31327</v>
      </c>
      <c r="C145" s="35">
        <v>4.6875E-2</v>
      </c>
      <c r="D145" s="67">
        <f t="shared" si="4"/>
        <v>5.4375</v>
      </c>
      <c r="E145" s="67">
        <v>-905151.9</v>
      </c>
      <c r="F145" s="67">
        <f t="shared" si="5"/>
        <v>10.476295138888888</v>
      </c>
      <c r="G145" s="34">
        <f t="shared" si="6"/>
        <v>0.85865732326011146</v>
      </c>
    </row>
    <row r="146" spans="1:7">
      <c r="A146" s="20" t="s">
        <v>55</v>
      </c>
      <c r="B146" s="33">
        <v>31372</v>
      </c>
      <c r="C146" s="35">
        <v>0.703125</v>
      </c>
      <c r="D146" s="67">
        <f t="shared" si="4"/>
        <v>5.5625</v>
      </c>
      <c r="E146" s="67">
        <v>-908941.9</v>
      </c>
      <c r="F146" s="67">
        <f t="shared" si="5"/>
        <v>10.52016087962963</v>
      </c>
      <c r="G146" s="34">
        <f t="shared" si="6"/>
        <v>0.86225264384128231</v>
      </c>
    </row>
    <row r="147" spans="1:7">
      <c r="A147" s="20" t="s">
        <v>55</v>
      </c>
      <c r="B147" s="33">
        <v>31418</v>
      </c>
      <c r="C147" s="35">
        <v>0.359375</v>
      </c>
      <c r="D147" s="67">
        <f t="shared" si="4"/>
        <v>5.6875</v>
      </c>
      <c r="E147" s="67">
        <v>-912614.3</v>
      </c>
      <c r="F147" s="67">
        <f t="shared" si="5"/>
        <v>10.56266550925926</v>
      </c>
      <c r="G147" s="34">
        <f t="shared" si="6"/>
        <v>0.86573640513476291</v>
      </c>
    </row>
    <row r="148" spans="1:7">
      <c r="A148" s="20" t="s">
        <v>55</v>
      </c>
      <c r="B148" s="33">
        <v>31464</v>
      </c>
      <c r="C148" s="35">
        <v>1.5625E-2</v>
      </c>
      <c r="D148" s="67">
        <f t="shared" si="4"/>
        <v>5.8125</v>
      </c>
      <c r="E148" s="67">
        <v>-916173.2</v>
      </c>
      <c r="F148" s="67">
        <f t="shared" si="5"/>
        <v>10.603856481481481</v>
      </c>
      <c r="G148" s="34">
        <f t="shared" si="6"/>
        <v>0.86911249653748812</v>
      </c>
    </row>
    <row r="149" spans="1:7">
      <c r="A149" s="20" t="s">
        <v>55</v>
      </c>
      <c r="B149" s="33">
        <v>31509</v>
      </c>
      <c r="C149" s="35">
        <v>0.671875</v>
      </c>
      <c r="D149" s="67">
        <f t="shared" si="4"/>
        <v>5.9375</v>
      </c>
      <c r="E149" s="67">
        <v>-919622.3</v>
      </c>
      <c r="F149" s="67">
        <f t="shared" si="5"/>
        <v>10.643776620370371</v>
      </c>
      <c r="G149" s="34">
        <f t="shared" si="6"/>
        <v>0.87238442799303328</v>
      </c>
    </row>
    <row r="150" spans="1:7">
      <c r="A150" s="20" t="s">
        <v>55</v>
      </c>
      <c r="B150" s="33">
        <v>31555</v>
      </c>
      <c r="C150" s="35">
        <v>0.328125</v>
      </c>
      <c r="D150" s="67">
        <f t="shared" si="4"/>
        <v>6.0625</v>
      </c>
      <c r="E150" s="67">
        <v>-922965.6</v>
      </c>
      <c r="F150" s="67">
        <f t="shared" si="5"/>
        <v>10.682472222222222</v>
      </c>
      <c r="G150" s="34">
        <f t="shared" si="6"/>
        <v>0.87555599403499318</v>
      </c>
    </row>
    <row r="151" spans="1:7">
      <c r="A151" s="20" t="s">
        <v>55</v>
      </c>
      <c r="B151" s="33">
        <v>31600</v>
      </c>
      <c r="C151" s="35">
        <v>0.984375</v>
      </c>
      <c r="D151" s="67">
        <f t="shared" si="4"/>
        <v>6.1875</v>
      </c>
      <c r="E151" s="67">
        <v>-926206.4</v>
      </c>
      <c r="F151" s="67">
        <f t="shared" si="5"/>
        <v>10.719981481481481</v>
      </c>
      <c r="G151" s="34">
        <f t="shared" si="6"/>
        <v>0.87863032515358375</v>
      </c>
    </row>
    <row r="152" spans="1:7">
      <c r="A152" s="20" t="s">
        <v>55</v>
      </c>
      <c r="B152" s="33">
        <v>31646</v>
      </c>
      <c r="C152" s="35">
        <v>0.640625</v>
      </c>
      <c r="D152" s="67">
        <f t="shared" si="4"/>
        <v>6.3125</v>
      </c>
      <c r="E152" s="67">
        <v>-929348.4</v>
      </c>
      <c r="F152" s="67">
        <f t="shared" si="5"/>
        <v>10.756347222222223</v>
      </c>
      <c r="G152" s="34">
        <f t="shared" si="6"/>
        <v>0.88161093129238022</v>
      </c>
    </row>
    <row r="153" spans="1:7">
      <c r="A153" s="20" t="s">
        <v>55</v>
      </c>
      <c r="B153" s="33">
        <v>31692</v>
      </c>
      <c r="C153" s="35">
        <v>0.296875</v>
      </c>
      <c r="D153" s="67">
        <f t="shared" si="4"/>
        <v>6.4375</v>
      </c>
      <c r="E153" s="67">
        <v>-932394.9</v>
      </c>
      <c r="F153" s="67">
        <f t="shared" si="5"/>
        <v>10.791607638888889</v>
      </c>
      <c r="G153" s="34">
        <f t="shared" si="6"/>
        <v>0.88450094294159842</v>
      </c>
    </row>
    <row r="154" spans="1:7">
      <c r="A154" s="20" t="s">
        <v>55</v>
      </c>
      <c r="B154" s="33">
        <v>31737</v>
      </c>
      <c r="C154" s="35">
        <v>0.953125</v>
      </c>
      <c r="D154" s="67">
        <f t="shared" si="4"/>
        <v>6.5625</v>
      </c>
      <c r="E154" s="67">
        <v>-935349.2</v>
      </c>
      <c r="F154" s="67">
        <f t="shared" si="5"/>
        <v>10.825800925925925</v>
      </c>
      <c r="G154" s="34">
        <f t="shared" si="6"/>
        <v>0.88730349059145397</v>
      </c>
    </row>
    <row r="155" spans="1:7">
      <c r="A155" s="20" t="s">
        <v>55</v>
      </c>
      <c r="B155" s="33">
        <v>31783</v>
      </c>
      <c r="C155" s="35">
        <v>0.609375</v>
      </c>
      <c r="D155" s="67">
        <f t="shared" si="4"/>
        <v>6.6875</v>
      </c>
      <c r="E155" s="67">
        <v>-938214.1</v>
      </c>
      <c r="F155" s="67">
        <f t="shared" si="5"/>
        <v>10.858959490740741</v>
      </c>
      <c r="G155" s="34">
        <f t="shared" si="6"/>
        <v>0.89002123041546355</v>
      </c>
    </row>
    <row r="156" spans="1:7">
      <c r="A156" s="20" t="s">
        <v>55</v>
      </c>
      <c r="B156" s="33">
        <v>31829</v>
      </c>
      <c r="C156" s="35">
        <v>0.265625</v>
      </c>
      <c r="D156" s="67">
        <f t="shared" si="4"/>
        <v>6.8125</v>
      </c>
      <c r="E156" s="67">
        <v>-940992.9</v>
      </c>
      <c r="F156" s="67">
        <f t="shared" si="5"/>
        <v>10.891121527777779</v>
      </c>
      <c r="G156" s="34">
        <f t="shared" si="6"/>
        <v>0.89265729290384288</v>
      </c>
    </row>
    <row r="157" spans="1:7">
      <c r="A157" s="20" t="s">
        <v>55</v>
      </c>
      <c r="B157" s="33">
        <v>31874</v>
      </c>
      <c r="C157" s="35">
        <v>0.921875</v>
      </c>
      <c r="D157" s="67">
        <f t="shared" si="4"/>
        <v>6.9375</v>
      </c>
      <c r="E157" s="67">
        <v>-943688.5</v>
      </c>
      <c r="F157" s="67">
        <f t="shared" si="5"/>
        <v>10.922320601851851</v>
      </c>
      <c r="G157" s="34">
        <f t="shared" si="6"/>
        <v>0.89521442909344795</v>
      </c>
    </row>
    <row r="158" spans="1:7">
      <c r="A158" s="20" t="s">
        <v>55</v>
      </c>
      <c r="B158" s="33">
        <v>31920</v>
      </c>
      <c r="C158" s="35">
        <v>0.578125</v>
      </c>
      <c r="D158" s="67">
        <f t="shared" si="4"/>
        <v>7.0625</v>
      </c>
      <c r="E158" s="67">
        <v>-946303.7</v>
      </c>
      <c r="F158" s="67">
        <f t="shared" si="5"/>
        <v>10.952589120370369</v>
      </c>
      <c r="G158" s="34">
        <f t="shared" si="6"/>
        <v>0.89769529515779567</v>
      </c>
    </row>
    <row r="159" spans="1:7">
      <c r="A159" s="40" t="s">
        <v>55</v>
      </c>
      <c r="B159" s="41">
        <v>31966</v>
      </c>
      <c r="C159" s="42">
        <v>0.234375</v>
      </c>
      <c r="D159" s="69">
        <f t="shared" si="4"/>
        <v>7.1875</v>
      </c>
      <c r="E159" s="69">
        <v>-948840.9</v>
      </c>
      <c r="F159" s="69">
        <f t="shared" si="5"/>
        <v>10.981954861111111</v>
      </c>
      <c r="G159" s="43">
        <f t="shared" si="6"/>
        <v>0.90010216781704278</v>
      </c>
    </row>
    <row r="160" spans="1:7">
      <c r="A160" s="23" t="s">
        <v>55</v>
      </c>
      <c r="B160" s="44">
        <v>32011</v>
      </c>
      <c r="C160" s="45">
        <v>0.890625</v>
      </c>
      <c r="D160" s="68">
        <f t="shared" si="4"/>
        <v>7.3125</v>
      </c>
      <c r="E160" s="68">
        <v>-951302.9</v>
      </c>
      <c r="F160" s="68">
        <f t="shared" si="5"/>
        <v>11.010450231481482</v>
      </c>
      <c r="G160" s="46">
        <f t="shared" si="6"/>
        <v>0.90243770324470574</v>
      </c>
    </row>
    <row r="161" spans="1:7">
      <c r="A161" s="20" t="s">
        <v>55</v>
      </c>
      <c r="B161" s="33">
        <v>32057</v>
      </c>
      <c r="C161" s="35">
        <v>0.546875</v>
      </c>
      <c r="D161" s="67">
        <f t="shared" si="4"/>
        <v>7.4375</v>
      </c>
      <c r="E161" s="67">
        <v>-953692.1</v>
      </c>
      <c r="F161" s="67">
        <f t="shared" si="5"/>
        <v>11.03810300925926</v>
      </c>
      <c r="G161" s="34">
        <f t="shared" si="6"/>
        <v>0.9047041781609414</v>
      </c>
    </row>
    <row r="162" spans="1:7">
      <c r="A162" s="20" t="s">
        <v>55</v>
      </c>
      <c r="B162" s="33">
        <v>32103</v>
      </c>
      <c r="C162" s="35">
        <v>0.203125</v>
      </c>
      <c r="D162" s="67">
        <f t="shared" si="4"/>
        <v>7.5625</v>
      </c>
      <c r="E162" s="67">
        <v>-956011.1</v>
      </c>
      <c r="F162" s="67">
        <f t="shared" si="5"/>
        <v>11.064943287037037</v>
      </c>
      <c r="G162" s="34">
        <f t="shared" si="6"/>
        <v>0.90690405901258653</v>
      </c>
    </row>
    <row r="163" spans="1:7">
      <c r="A163" s="20" t="s">
        <v>55</v>
      </c>
      <c r="B163" s="33">
        <v>32148</v>
      </c>
      <c r="C163" s="35">
        <v>0.859375</v>
      </c>
      <c r="D163" s="67">
        <f t="shared" si="4"/>
        <v>7.6875</v>
      </c>
      <c r="E163" s="67">
        <v>-958262</v>
      </c>
      <c r="F163" s="67">
        <f t="shared" si="5"/>
        <v>11.09099537037037</v>
      </c>
      <c r="G163" s="34">
        <f t="shared" si="6"/>
        <v>0.90903933792977842</v>
      </c>
    </row>
    <row r="164" spans="1:7">
      <c r="A164" s="20" t="s">
        <v>55</v>
      </c>
      <c r="B164" s="33">
        <v>32194</v>
      </c>
      <c r="C164" s="35">
        <v>0.515625</v>
      </c>
      <c r="D164" s="67">
        <f t="shared" si="4"/>
        <v>7.8125</v>
      </c>
      <c r="E164" s="67">
        <v>-960447.2</v>
      </c>
      <c r="F164" s="67">
        <f t="shared" si="5"/>
        <v>11.116287037037036</v>
      </c>
      <c r="G164" s="34">
        <f t="shared" si="6"/>
        <v>0.91111229163267393</v>
      </c>
    </row>
    <row r="165" spans="1:7">
      <c r="A165" s="20" t="s">
        <v>55</v>
      </c>
      <c r="B165" s="33">
        <v>32240</v>
      </c>
      <c r="C165" s="35">
        <v>0.171875</v>
      </c>
      <c r="D165" s="67">
        <f t="shared" si="4"/>
        <v>7.9375</v>
      </c>
      <c r="E165" s="67">
        <v>-962568.8</v>
      </c>
      <c r="F165" s="67">
        <f t="shared" si="5"/>
        <v>11.140842592592593</v>
      </c>
      <c r="G165" s="34">
        <f t="shared" si="6"/>
        <v>0.91312491225141068</v>
      </c>
    </row>
    <row r="166" spans="1:7">
      <c r="A166" s="20" t="s">
        <v>55</v>
      </c>
      <c r="B166" s="33">
        <v>32285</v>
      </c>
      <c r="C166" s="35">
        <v>0.828125</v>
      </c>
      <c r="D166" s="67">
        <f t="shared" ref="D166:D229" si="7">((B166+C166)-$D$100)/365.25</f>
        <v>8.0625</v>
      </c>
      <c r="E166" s="67">
        <v>-964628.9</v>
      </c>
      <c r="F166" s="67">
        <f t="shared" ref="F166:F229" si="8">-E166/86400</f>
        <v>11.164686342592592</v>
      </c>
      <c r="G166" s="34">
        <f t="shared" ref="G166:G229" si="9">F166/$C$53</f>
        <v>0.91507919191612563</v>
      </c>
    </row>
    <row r="167" spans="1:7">
      <c r="A167" s="20" t="s">
        <v>55</v>
      </c>
      <c r="B167" s="33">
        <v>32331</v>
      </c>
      <c r="C167" s="35">
        <v>0.484375</v>
      </c>
      <c r="D167" s="67">
        <f t="shared" si="7"/>
        <v>8.1875</v>
      </c>
      <c r="E167" s="67">
        <v>-966629.6</v>
      </c>
      <c r="F167" s="67">
        <f t="shared" si="8"/>
        <v>11.187842592592592</v>
      </c>
      <c r="G167" s="34">
        <f t="shared" si="9"/>
        <v>0.91697712275695631</v>
      </c>
    </row>
    <row r="168" spans="1:7">
      <c r="A168" s="20" t="s">
        <v>55</v>
      </c>
      <c r="B168" s="33">
        <v>32377</v>
      </c>
      <c r="C168" s="35">
        <v>0.140625</v>
      </c>
      <c r="D168" s="67">
        <f t="shared" si="7"/>
        <v>8.3125</v>
      </c>
      <c r="E168" s="67">
        <v>-968572.7</v>
      </c>
      <c r="F168" s="67">
        <f t="shared" si="8"/>
        <v>11.210332175925926</v>
      </c>
      <c r="G168" s="34">
        <f t="shared" si="9"/>
        <v>0.91882041231402045</v>
      </c>
    </row>
    <row r="169" spans="1:7">
      <c r="A169" s="20" t="s">
        <v>55</v>
      </c>
      <c r="B169" s="33">
        <v>32422</v>
      </c>
      <c r="C169" s="35">
        <v>0.796875</v>
      </c>
      <c r="D169" s="67">
        <f t="shared" si="7"/>
        <v>8.4375</v>
      </c>
      <c r="E169" s="67">
        <v>-970460.1</v>
      </c>
      <c r="F169" s="67">
        <f t="shared" si="8"/>
        <v>11.232177083333333</v>
      </c>
      <c r="G169" s="34">
        <f t="shared" si="9"/>
        <v>0.92061086299077555</v>
      </c>
    </row>
    <row r="170" spans="1:7">
      <c r="A170" s="20" t="s">
        <v>55</v>
      </c>
      <c r="B170" s="33">
        <v>32468</v>
      </c>
      <c r="C170" s="35">
        <v>0.453125</v>
      </c>
      <c r="D170" s="67">
        <f t="shared" si="7"/>
        <v>8.5625</v>
      </c>
      <c r="E170" s="67">
        <v>-972293.8</v>
      </c>
      <c r="F170" s="67">
        <f t="shared" si="8"/>
        <v>11.253400462962963</v>
      </c>
      <c r="G170" s="34">
        <f t="shared" si="9"/>
        <v>0.92235037205401904</v>
      </c>
    </row>
    <row r="171" spans="1:7">
      <c r="A171" s="20" t="s">
        <v>55</v>
      </c>
      <c r="B171" s="33">
        <v>32514</v>
      </c>
      <c r="C171" s="35">
        <v>0.109375</v>
      </c>
      <c r="D171" s="67">
        <f t="shared" si="7"/>
        <v>8.6875</v>
      </c>
      <c r="E171" s="67">
        <v>-974075.5</v>
      </c>
      <c r="F171" s="67">
        <f t="shared" si="8"/>
        <v>11.27402199074074</v>
      </c>
      <c r="G171" s="34">
        <f t="shared" si="9"/>
        <v>0.92404055218052872</v>
      </c>
    </row>
    <row r="172" spans="1:7">
      <c r="A172" s="20" t="s">
        <v>55</v>
      </c>
      <c r="B172" s="33">
        <v>32559</v>
      </c>
      <c r="C172" s="35">
        <v>0.765625</v>
      </c>
      <c r="D172" s="67">
        <f t="shared" si="7"/>
        <v>8.8125</v>
      </c>
      <c r="E172" s="67">
        <v>-975806.8</v>
      </c>
      <c r="F172" s="67">
        <f t="shared" si="8"/>
        <v>11.294060185185186</v>
      </c>
      <c r="G172" s="34">
        <f t="shared" si="9"/>
        <v>0.92568292118374285</v>
      </c>
    </row>
    <row r="173" spans="1:7">
      <c r="A173" s="20" t="s">
        <v>55</v>
      </c>
      <c r="B173" s="33">
        <v>32605</v>
      </c>
      <c r="C173" s="35">
        <v>0.421875</v>
      </c>
      <c r="D173" s="67">
        <f t="shared" si="7"/>
        <v>8.9375</v>
      </c>
      <c r="E173" s="67">
        <v>-977489.4</v>
      </c>
      <c r="F173" s="67">
        <f t="shared" si="8"/>
        <v>11.313534722222222</v>
      </c>
      <c r="G173" s="34">
        <f t="shared" si="9"/>
        <v>0.92727909174043877</v>
      </c>
    </row>
    <row r="174" spans="1:7">
      <c r="A174" s="20" t="s">
        <v>55</v>
      </c>
      <c r="B174" s="33">
        <v>32651</v>
      </c>
      <c r="C174" s="35">
        <v>7.8125E-2</v>
      </c>
      <c r="D174" s="67">
        <f t="shared" si="7"/>
        <v>9.0625</v>
      </c>
      <c r="E174" s="67">
        <v>-979124.8</v>
      </c>
      <c r="F174" s="67">
        <f t="shared" si="8"/>
        <v>11.332462962962964</v>
      </c>
      <c r="G174" s="34">
        <f t="shared" si="9"/>
        <v>0.92883048680071501</v>
      </c>
    </row>
    <row r="175" spans="1:7">
      <c r="A175" s="20" t="s">
        <v>55</v>
      </c>
      <c r="B175" s="33">
        <v>32696</v>
      </c>
      <c r="C175" s="35">
        <v>0.734375</v>
      </c>
      <c r="D175" s="67">
        <f t="shared" si="7"/>
        <v>9.1875</v>
      </c>
      <c r="E175" s="67">
        <v>-980714.5</v>
      </c>
      <c r="F175" s="67">
        <f t="shared" si="8"/>
        <v>11.350862268518519</v>
      </c>
      <c r="G175" s="34">
        <f t="shared" si="9"/>
        <v>0.93033852931466932</v>
      </c>
    </row>
    <row r="176" spans="1:7">
      <c r="A176" s="20" t="s">
        <v>55</v>
      </c>
      <c r="B176" s="33">
        <v>32742</v>
      </c>
      <c r="C176" s="35">
        <v>0.390625</v>
      </c>
      <c r="D176" s="67">
        <f t="shared" si="7"/>
        <v>9.3125</v>
      </c>
      <c r="E176" s="67">
        <v>-982260.1</v>
      </c>
      <c r="F176" s="67">
        <f t="shared" si="8"/>
        <v>11.368751157407408</v>
      </c>
      <c r="G176" s="34">
        <f t="shared" si="9"/>
        <v>0.93180473709573997</v>
      </c>
    </row>
    <row r="177" spans="1:7">
      <c r="A177" s="20" t="s">
        <v>55</v>
      </c>
      <c r="B177" s="33">
        <v>32788</v>
      </c>
      <c r="C177" s="35">
        <v>4.6875E-2</v>
      </c>
      <c r="D177" s="67">
        <f t="shared" si="7"/>
        <v>9.4375</v>
      </c>
      <c r="E177" s="67">
        <v>-983763</v>
      </c>
      <c r="F177" s="67">
        <f t="shared" si="8"/>
        <v>11.386145833333334</v>
      </c>
      <c r="G177" s="34">
        <f t="shared" si="9"/>
        <v>0.93323043823068497</v>
      </c>
    </row>
    <row r="178" spans="1:7">
      <c r="A178" s="20" t="s">
        <v>55</v>
      </c>
      <c r="B178" s="33">
        <v>32833</v>
      </c>
      <c r="C178" s="35">
        <v>0.703125</v>
      </c>
      <c r="D178" s="67">
        <f t="shared" si="7"/>
        <v>9.5625</v>
      </c>
      <c r="E178" s="67">
        <v>-985224.6</v>
      </c>
      <c r="F178" s="67">
        <f t="shared" si="8"/>
        <v>11.403062499999999</v>
      </c>
      <c r="G178" s="34">
        <f t="shared" si="9"/>
        <v>0.93461696080626244</v>
      </c>
    </row>
    <row r="179" spans="1:7">
      <c r="A179" s="20" t="s">
        <v>55</v>
      </c>
      <c r="B179" s="33">
        <v>32879</v>
      </c>
      <c r="C179" s="35">
        <v>0.359375</v>
      </c>
      <c r="D179" s="67">
        <f t="shared" si="7"/>
        <v>9.6875</v>
      </c>
      <c r="E179" s="67">
        <v>-986645.8</v>
      </c>
      <c r="F179" s="67">
        <f t="shared" si="8"/>
        <v>11.419511574074075</v>
      </c>
      <c r="G179" s="34">
        <f t="shared" si="9"/>
        <v>0.93596515859253171</v>
      </c>
    </row>
    <row r="180" spans="1:7">
      <c r="A180" s="20" t="s">
        <v>55</v>
      </c>
      <c r="B180" s="33">
        <v>32925</v>
      </c>
      <c r="C180" s="35">
        <v>1.5625E-2</v>
      </c>
      <c r="D180" s="67">
        <f t="shared" si="7"/>
        <v>9.8125</v>
      </c>
      <c r="E180" s="67">
        <v>-988028.4</v>
      </c>
      <c r="F180" s="67">
        <f t="shared" si="8"/>
        <v>11.43551388888889</v>
      </c>
      <c r="G180" s="34">
        <f t="shared" si="9"/>
        <v>0.93727673912960996</v>
      </c>
    </row>
    <row r="181" spans="1:7">
      <c r="A181" s="20" t="s">
        <v>55</v>
      </c>
      <c r="B181" s="33">
        <v>32970</v>
      </c>
      <c r="C181" s="35">
        <v>0.671875</v>
      </c>
      <c r="D181" s="67">
        <f t="shared" si="7"/>
        <v>9.9375</v>
      </c>
      <c r="E181" s="67">
        <v>-989373.7</v>
      </c>
      <c r="F181" s="67">
        <f t="shared" si="8"/>
        <v>11.45108449074074</v>
      </c>
      <c r="G181" s="34">
        <f t="shared" si="9"/>
        <v>0.93855293564091569</v>
      </c>
    </row>
    <row r="182" spans="1:7">
      <c r="A182" s="20" t="s">
        <v>55</v>
      </c>
      <c r="B182" s="33">
        <v>33016</v>
      </c>
      <c r="C182" s="35">
        <v>0.328125</v>
      </c>
      <c r="D182" s="67">
        <f t="shared" si="7"/>
        <v>10.0625</v>
      </c>
      <c r="E182" s="67">
        <v>-990682.7</v>
      </c>
      <c r="F182" s="67">
        <f t="shared" si="8"/>
        <v>11.466234953703703</v>
      </c>
      <c r="G182" s="34">
        <f t="shared" si="9"/>
        <v>0.93979469675984773</v>
      </c>
    </row>
    <row r="183" spans="1:7">
      <c r="A183" s="20" t="s">
        <v>55</v>
      </c>
      <c r="B183" s="33">
        <v>33061</v>
      </c>
      <c r="C183" s="35">
        <v>0.984375</v>
      </c>
      <c r="D183" s="67">
        <f t="shared" si="7"/>
        <v>10.1875</v>
      </c>
      <c r="E183" s="67">
        <v>-991956.4</v>
      </c>
      <c r="F183" s="67">
        <f t="shared" si="8"/>
        <v>11.480976851851851</v>
      </c>
      <c r="G183" s="34">
        <f t="shared" si="9"/>
        <v>0.9410029711198048</v>
      </c>
    </row>
    <row r="184" spans="1:7">
      <c r="A184" s="20" t="s">
        <v>55</v>
      </c>
      <c r="B184" s="33">
        <v>33107</v>
      </c>
      <c r="C184" s="35">
        <v>0.640625</v>
      </c>
      <c r="D184" s="67">
        <f t="shared" si="7"/>
        <v>10.3125</v>
      </c>
      <c r="E184" s="67">
        <v>-993196.1</v>
      </c>
      <c r="F184" s="67">
        <f t="shared" si="8"/>
        <v>11.49532523148148</v>
      </c>
      <c r="G184" s="34">
        <f t="shared" si="9"/>
        <v>0.94217899194420518</v>
      </c>
    </row>
    <row r="185" spans="1:7">
      <c r="A185" s="20" t="s">
        <v>55</v>
      </c>
      <c r="B185" s="33">
        <v>33153</v>
      </c>
      <c r="C185" s="35">
        <v>0.296875</v>
      </c>
      <c r="D185" s="67">
        <f t="shared" si="7"/>
        <v>10.4375</v>
      </c>
      <c r="E185" s="67">
        <v>-994402.8</v>
      </c>
      <c r="F185" s="67">
        <f t="shared" si="8"/>
        <v>11.509291666666668</v>
      </c>
      <c r="G185" s="34">
        <f t="shared" si="9"/>
        <v>0.9433237078664477</v>
      </c>
    </row>
    <row r="186" spans="1:7">
      <c r="A186" s="20" t="s">
        <v>55</v>
      </c>
      <c r="B186" s="33">
        <v>33198</v>
      </c>
      <c r="C186" s="35">
        <v>0.953125</v>
      </c>
      <c r="D186" s="67">
        <f t="shared" si="7"/>
        <v>10.5625</v>
      </c>
      <c r="E186" s="67">
        <v>-995577.6</v>
      </c>
      <c r="F186" s="67">
        <f t="shared" si="8"/>
        <v>11.522888888888888</v>
      </c>
      <c r="G186" s="34">
        <f t="shared" si="9"/>
        <v>0.94443816238327061</v>
      </c>
    </row>
    <row r="187" spans="1:7">
      <c r="A187" s="20" t="s">
        <v>55</v>
      </c>
      <c r="B187" s="33">
        <v>33244</v>
      </c>
      <c r="C187" s="35">
        <v>0.609375</v>
      </c>
      <c r="D187" s="67">
        <f t="shared" si="7"/>
        <v>10.6875</v>
      </c>
      <c r="E187" s="67">
        <v>-996721.3</v>
      </c>
      <c r="F187" s="67">
        <f t="shared" si="8"/>
        <v>11.536126157407407</v>
      </c>
      <c r="G187" s="34">
        <f t="shared" si="9"/>
        <v>0.94552311440139336</v>
      </c>
    </row>
    <row r="188" spans="1:7">
      <c r="A188" s="20" t="s">
        <v>55</v>
      </c>
      <c r="B188" s="33">
        <v>33290</v>
      </c>
      <c r="C188" s="35">
        <v>0.265625</v>
      </c>
      <c r="D188" s="67">
        <f t="shared" si="7"/>
        <v>10.8125</v>
      </c>
      <c r="E188" s="67">
        <v>-997835.1</v>
      </c>
      <c r="F188" s="67">
        <f t="shared" si="8"/>
        <v>11.54901736111111</v>
      </c>
      <c r="G188" s="34">
        <f t="shared" si="9"/>
        <v>0.94657970228089405</v>
      </c>
    </row>
    <row r="189" spans="1:7">
      <c r="A189" s="20" t="s">
        <v>55</v>
      </c>
      <c r="B189" s="33">
        <v>33335</v>
      </c>
      <c r="C189" s="35">
        <v>0.921875</v>
      </c>
      <c r="D189" s="67">
        <f t="shared" si="7"/>
        <v>10.9375</v>
      </c>
      <c r="E189" s="67">
        <v>-998919.9</v>
      </c>
      <c r="F189" s="67">
        <f t="shared" si="8"/>
        <v>11.561572916666666</v>
      </c>
      <c r="G189" s="34">
        <f t="shared" si="9"/>
        <v>0.94760877979183189</v>
      </c>
    </row>
    <row r="190" spans="1:7">
      <c r="A190" s="20" t="s">
        <v>55</v>
      </c>
      <c r="B190" s="33">
        <v>33381</v>
      </c>
      <c r="C190" s="35">
        <v>0.578125</v>
      </c>
      <c r="D190" s="67">
        <f t="shared" si="7"/>
        <v>11.0625</v>
      </c>
      <c r="E190" s="67">
        <v>-999976.4</v>
      </c>
      <c r="F190" s="67">
        <f t="shared" si="8"/>
        <v>11.573800925925926</v>
      </c>
      <c r="G190" s="34">
        <f t="shared" si="9"/>
        <v>0.94861101097758582</v>
      </c>
    </row>
    <row r="191" spans="1:7">
      <c r="A191" s="20" t="s">
        <v>55</v>
      </c>
      <c r="B191" s="33">
        <v>33427</v>
      </c>
      <c r="C191" s="35">
        <v>0.234375</v>
      </c>
      <c r="D191" s="67">
        <f t="shared" si="7"/>
        <v>11.1875</v>
      </c>
      <c r="E191" s="67">
        <v>-1001006</v>
      </c>
      <c r="F191" s="67">
        <f t="shared" si="8"/>
        <v>11.585717592592593</v>
      </c>
      <c r="G191" s="34">
        <f t="shared" si="9"/>
        <v>0.94958772392491375</v>
      </c>
    </row>
    <row r="192" spans="1:7">
      <c r="A192" s="20" t="s">
        <v>55</v>
      </c>
      <c r="B192" s="33">
        <v>33472</v>
      </c>
      <c r="C192" s="35">
        <v>0.890625</v>
      </c>
      <c r="D192" s="67">
        <f t="shared" si="7"/>
        <v>11.3125</v>
      </c>
      <c r="E192" s="67">
        <v>-1002008</v>
      </c>
      <c r="F192" s="67">
        <f t="shared" si="8"/>
        <v>11.597314814814816</v>
      </c>
      <c r="G192" s="34">
        <f t="shared" si="9"/>
        <v>0.95053825459043706</v>
      </c>
    </row>
    <row r="193" spans="1:7">
      <c r="A193" s="20" t="s">
        <v>55</v>
      </c>
      <c r="B193" s="33">
        <v>33518</v>
      </c>
      <c r="C193" s="35">
        <v>0.546875</v>
      </c>
      <c r="D193" s="67">
        <f t="shared" si="7"/>
        <v>11.4375</v>
      </c>
      <c r="E193" s="67">
        <v>-1002986</v>
      </c>
      <c r="F193" s="67">
        <f t="shared" si="8"/>
        <v>11.60863425925926</v>
      </c>
      <c r="G193" s="34">
        <f t="shared" si="9"/>
        <v>0.95146601805439091</v>
      </c>
    </row>
    <row r="194" spans="1:7">
      <c r="A194" s="20" t="s">
        <v>55</v>
      </c>
      <c r="B194" s="33">
        <v>33564</v>
      </c>
      <c r="C194" s="35">
        <v>0.203125</v>
      </c>
      <c r="D194" s="67">
        <f t="shared" si="7"/>
        <v>11.5625</v>
      </c>
      <c r="E194" s="67">
        <v>-1003938</v>
      </c>
      <c r="F194" s="67">
        <f t="shared" si="8"/>
        <v>11.619652777777778</v>
      </c>
      <c r="G194" s="34">
        <f t="shared" si="9"/>
        <v>0.95236911704997784</v>
      </c>
    </row>
    <row r="195" spans="1:7">
      <c r="A195" s="20" t="s">
        <v>55</v>
      </c>
      <c r="B195" s="33">
        <v>33609</v>
      </c>
      <c r="C195" s="35">
        <v>0.859375</v>
      </c>
      <c r="D195" s="67">
        <f t="shared" si="7"/>
        <v>11.6875</v>
      </c>
      <c r="E195" s="67">
        <v>-1004866</v>
      </c>
      <c r="F195" s="67">
        <f t="shared" si="8"/>
        <v>11.630393518518519</v>
      </c>
      <c r="G195" s="34">
        <f t="shared" si="9"/>
        <v>0.95324944884399543</v>
      </c>
    </row>
    <row r="196" spans="1:7">
      <c r="A196" s="20" t="s">
        <v>55</v>
      </c>
      <c r="B196" s="33">
        <v>33655</v>
      </c>
      <c r="C196" s="35">
        <v>0.515625</v>
      </c>
      <c r="D196" s="67">
        <f t="shared" si="7"/>
        <v>11.8125</v>
      </c>
      <c r="E196" s="67">
        <v>-1005771</v>
      </c>
      <c r="F196" s="67">
        <f t="shared" si="8"/>
        <v>11.640868055555556</v>
      </c>
      <c r="G196" s="34">
        <f t="shared" si="9"/>
        <v>0.95410796206984227</v>
      </c>
    </row>
    <row r="197" spans="1:7">
      <c r="A197" s="20" t="s">
        <v>55</v>
      </c>
      <c r="B197" s="33">
        <v>33701</v>
      </c>
      <c r="C197" s="35">
        <v>0.171875</v>
      </c>
      <c r="D197" s="67">
        <f t="shared" si="7"/>
        <v>11.9375</v>
      </c>
      <c r="E197" s="67">
        <v>-1006654</v>
      </c>
      <c r="F197" s="67">
        <f t="shared" si="8"/>
        <v>11.651087962962963</v>
      </c>
      <c r="G197" s="34">
        <f t="shared" si="9"/>
        <v>0.9549456053609171</v>
      </c>
    </row>
    <row r="198" spans="1:7">
      <c r="A198" s="20" t="s">
        <v>55</v>
      </c>
      <c r="B198" s="33">
        <v>33746</v>
      </c>
      <c r="C198" s="35">
        <v>0.828125</v>
      </c>
      <c r="D198" s="67">
        <f t="shared" si="7"/>
        <v>12.0625</v>
      </c>
      <c r="E198" s="67">
        <v>-1007514</v>
      </c>
      <c r="F198" s="67">
        <f t="shared" si="8"/>
        <v>11.661041666666666</v>
      </c>
      <c r="G198" s="34">
        <f t="shared" si="9"/>
        <v>0.9557614300838212</v>
      </c>
    </row>
    <row r="199" spans="1:7">
      <c r="A199" s="20" t="s">
        <v>55</v>
      </c>
      <c r="B199" s="33">
        <v>33792</v>
      </c>
      <c r="C199" s="35">
        <v>0.484375</v>
      </c>
      <c r="D199" s="67">
        <f t="shared" si="7"/>
        <v>12.1875</v>
      </c>
      <c r="E199" s="67">
        <v>-1008353</v>
      </c>
      <c r="F199" s="67">
        <f t="shared" si="8"/>
        <v>11.670752314814814</v>
      </c>
      <c r="G199" s="34">
        <f t="shared" si="9"/>
        <v>0.95655733350535221</v>
      </c>
    </row>
    <row r="200" spans="1:7">
      <c r="A200" s="20" t="s">
        <v>55</v>
      </c>
      <c r="B200" s="33">
        <v>33838</v>
      </c>
      <c r="C200" s="35">
        <v>0.140625</v>
      </c>
      <c r="D200" s="67">
        <f t="shared" si="7"/>
        <v>12.3125</v>
      </c>
      <c r="E200" s="67">
        <v>-1009172</v>
      </c>
      <c r="F200" s="67">
        <f t="shared" si="8"/>
        <v>11.680231481481481</v>
      </c>
      <c r="G200" s="34">
        <f t="shared" si="9"/>
        <v>0.95733426425890866</v>
      </c>
    </row>
    <row r="201" spans="1:7">
      <c r="A201" s="20" t="s">
        <v>55</v>
      </c>
      <c r="B201" s="33">
        <v>33883</v>
      </c>
      <c r="C201" s="35">
        <v>0.796875</v>
      </c>
      <c r="D201" s="67">
        <f t="shared" si="7"/>
        <v>12.4375</v>
      </c>
      <c r="E201" s="67">
        <v>-1009970</v>
      </c>
      <c r="F201" s="67">
        <f t="shared" si="8"/>
        <v>11.689467592592592</v>
      </c>
      <c r="G201" s="34">
        <f t="shared" si="9"/>
        <v>0.95809127371109182</v>
      </c>
    </row>
    <row r="202" spans="1:7">
      <c r="A202" s="20" t="s">
        <v>55</v>
      </c>
      <c r="B202" s="33">
        <v>33929</v>
      </c>
      <c r="C202" s="35">
        <v>0.453125</v>
      </c>
      <c r="D202" s="67">
        <f t="shared" si="7"/>
        <v>12.5625</v>
      </c>
      <c r="E202" s="67">
        <v>-1010749</v>
      </c>
      <c r="F202" s="67">
        <f t="shared" si="8"/>
        <v>11.698483796296296</v>
      </c>
      <c r="G202" s="34">
        <f t="shared" si="9"/>
        <v>0.95883025912869924</v>
      </c>
    </row>
    <row r="203" spans="1:7">
      <c r="A203" s="20" t="s">
        <v>55</v>
      </c>
      <c r="B203" s="33">
        <v>33975</v>
      </c>
      <c r="C203" s="35">
        <v>0.109375</v>
      </c>
      <c r="D203" s="67">
        <f t="shared" si="7"/>
        <v>12.6875</v>
      </c>
      <c r="E203" s="67">
        <v>-1011509</v>
      </c>
      <c r="F203" s="67">
        <f t="shared" si="8"/>
        <v>11.707280092592592</v>
      </c>
      <c r="G203" s="34">
        <f t="shared" si="9"/>
        <v>0.95955122051173081</v>
      </c>
    </row>
    <row r="204" spans="1:7">
      <c r="A204" s="20" t="s">
        <v>55</v>
      </c>
      <c r="B204" s="33">
        <v>34020</v>
      </c>
      <c r="C204" s="35">
        <v>0.765625</v>
      </c>
      <c r="D204" s="67">
        <f t="shared" si="7"/>
        <v>12.8125</v>
      </c>
      <c r="E204" s="67">
        <v>-1012251</v>
      </c>
      <c r="F204" s="67">
        <f t="shared" si="8"/>
        <v>11.715868055555555</v>
      </c>
      <c r="G204" s="34">
        <f t="shared" si="9"/>
        <v>0.96025510649358536</v>
      </c>
    </row>
    <row r="205" spans="1:7">
      <c r="A205" s="20" t="s">
        <v>55</v>
      </c>
      <c r="B205" s="33">
        <v>34066</v>
      </c>
      <c r="C205" s="35">
        <v>0.421875</v>
      </c>
      <c r="D205" s="67">
        <f t="shared" si="7"/>
        <v>12.9375</v>
      </c>
      <c r="E205" s="67">
        <v>-1012975</v>
      </c>
      <c r="F205" s="67">
        <f t="shared" si="8"/>
        <v>11.724247685185185</v>
      </c>
      <c r="G205" s="34">
        <f t="shared" si="9"/>
        <v>0.9609419170742628</v>
      </c>
    </row>
    <row r="206" spans="1:7">
      <c r="A206" s="20" t="s">
        <v>55</v>
      </c>
      <c r="B206" s="33">
        <v>34112</v>
      </c>
      <c r="C206" s="35">
        <v>7.8125E-2</v>
      </c>
      <c r="D206" s="67">
        <f t="shared" si="7"/>
        <v>13.0625</v>
      </c>
      <c r="E206" s="67">
        <v>-1013682</v>
      </c>
      <c r="F206" s="67">
        <f t="shared" si="8"/>
        <v>11.732430555555556</v>
      </c>
      <c r="G206" s="34">
        <f t="shared" si="9"/>
        <v>0.96161260088716205</v>
      </c>
    </row>
    <row r="207" spans="1:7">
      <c r="A207" s="20" t="s">
        <v>55</v>
      </c>
      <c r="B207" s="33">
        <v>34157</v>
      </c>
      <c r="C207" s="35">
        <v>0.734375</v>
      </c>
      <c r="D207" s="67">
        <f t="shared" si="7"/>
        <v>13.1875</v>
      </c>
      <c r="E207" s="67">
        <v>-1014372</v>
      </c>
      <c r="F207" s="67">
        <f t="shared" si="8"/>
        <v>11.740416666666667</v>
      </c>
      <c r="G207" s="34">
        <f t="shared" si="9"/>
        <v>0.96226715793228279</v>
      </c>
    </row>
    <row r="208" spans="1:7">
      <c r="A208" s="20" t="s">
        <v>55</v>
      </c>
      <c r="B208" s="33">
        <v>34203</v>
      </c>
      <c r="C208" s="35">
        <v>0.390625</v>
      </c>
      <c r="D208" s="67">
        <f t="shared" si="7"/>
        <v>13.3125</v>
      </c>
      <c r="E208" s="67">
        <v>-1015046</v>
      </c>
      <c r="F208" s="67">
        <f t="shared" si="8"/>
        <v>11.748217592592592</v>
      </c>
      <c r="G208" s="34">
        <f t="shared" si="9"/>
        <v>0.96290653684302396</v>
      </c>
    </row>
    <row r="209" spans="1:7">
      <c r="A209" s="20" t="s">
        <v>55</v>
      </c>
      <c r="B209" s="33">
        <v>34249</v>
      </c>
      <c r="C209" s="35">
        <v>4.6875E-2</v>
      </c>
      <c r="D209" s="67">
        <f t="shared" si="7"/>
        <v>13.4375</v>
      </c>
      <c r="E209" s="67">
        <v>-1015704</v>
      </c>
      <c r="F209" s="67">
        <f t="shared" si="8"/>
        <v>11.755833333333333</v>
      </c>
      <c r="G209" s="34">
        <f t="shared" si="9"/>
        <v>0.96353073761938557</v>
      </c>
    </row>
    <row r="210" spans="1:7">
      <c r="A210" s="20" t="s">
        <v>55</v>
      </c>
      <c r="B210" s="33">
        <v>34294</v>
      </c>
      <c r="C210" s="35">
        <v>0.703125</v>
      </c>
      <c r="D210" s="67">
        <f t="shared" si="7"/>
        <v>13.5625</v>
      </c>
      <c r="E210" s="67">
        <v>-1016347</v>
      </c>
      <c r="F210" s="67">
        <f t="shared" si="8"/>
        <v>11.763275462962962</v>
      </c>
      <c r="G210" s="34">
        <f t="shared" si="9"/>
        <v>0.96414070889476622</v>
      </c>
    </row>
    <row r="211" spans="1:7">
      <c r="A211" s="20" t="s">
        <v>55</v>
      </c>
      <c r="B211" s="33">
        <v>34340</v>
      </c>
      <c r="C211" s="35">
        <v>0.359375</v>
      </c>
      <c r="D211" s="67">
        <f t="shared" si="7"/>
        <v>13.6875</v>
      </c>
      <c r="E211" s="67">
        <v>-1016975</v>
      </c>
      <c r="F211" s="67">
        <f t="shared" si="8"/>
        <v>11.770543981481481</v>
      </c>
      <c r="G211" s="34">
        <f t="shared" si="9"/>
        <v>0.96473645066916602</v>
      </c>
    </row>
    <row r="212" spans="1:7">
      <c r="A212" s="20" t="s">
        <v>55</v>
      </c>
      <c r="B212" s="33">
        <v>34386</v>
      </c>
      <c r="C212" s="35">
        <v>1.5625E-2</v>
      </c>
      <c r="D212" s="67">
        <f t="shared" si="7"/>
        <v>13.8125</v>
      </c>
      <c r="E212" s="67">
        <v>-1017589</v>
      </c>
      <c r="F212" s="67">
        <f t="shared" si="8"/>
        <v>11.777650462962963</v>
      </c>
      <c r="G212" s="34">
        <f t="shared" si="9"/>
        <v>0.96531891157598371</v>
      </c>
    </row>
    <row r="213" spans="1:7">
      <c r="A213" s="20" t="s">
        <v>55</v>
      </c>
      <c r="B213" s="33">
        <v>34431</v>
      </c>
      <c r="C213" s="35">
        <v>0.671875</v>
      </c>
      <c r="D213" s="67">
        <f t="shared" si="7"/>
        <v>13.9375</v>
      </c>
      <c r="E213" s="67">
        <v>-1018188</v>
      </c>
      <c r="F213" s="67">
        <f t="shared" si="8"/>
        <v>11.784583333333334</v>
      </c>
      <c r="G213" s="34">
        <f t="shared" si="9"/>
        <v>0.96588714298182043</v>
      </c>
    </row>
    <row r="214" spans="1:7">
      <c r="A214" s="20" t="s">
        <v>55</v>
      </c>
      <c r="B214" s="33">
        <v>34477</v>
      </c>
      <c r="C214" s="35">
        <v>0.328125</v>
      </c>
      <c r="D214" s="67">
        <f t="shared" si="7"/>
        <v>14.0625</v>
      </c>
      <c r="E214" s="67">
        <v>-1018774</v>
      </c>
      <c r="F214" s="67">
        <f t="shared" si="8"/>
        <v>11.791365740740741</v>
      </c>
      <c r="G214" s="34">
        <f t="shared" si="9"/>
        <v>0.96644304215347376</v>
      </c>
    </row>
    <row r="215" spans="1:7">
      <c r="A215" s="20" t="s">
        <v>55</v>
      </c>
      <c r="B215" s="33">
        <v>34522</v>
      </c>
      <c r="C215" s="35">
        <v>0.984375</v>
      </c>
      <c r="D215" s="67">
        <f t="shared" si="7"/>
        <v>14.1875</v>
      </c>
      <c r="E215" s="67">
        <v>-1019347</v>
      </c>
      <c r="F215" s="67">
        <f t="shared" si="8"/>
        <v>11.797997685185186</v>
      </c>
      <c r="G215" s="34">
        <f t="shared" si="9"/>
        <v>0.96698660909094369</v>
      </c>
    </row>
    <row r="216" spans="1:7">
      <c r="A216" s="20" t="s">
        <v>55</v>
      </c>
      <c r="B216" s="33">
        <v>34568</v>
      </c>
      <c r="C216" s="35">
        <v>0.640625</v>
      </c>
      <c r="D216" s="67">
        <f t="shared" si="7"/>
        <v>14.3125</v>
      </c>
      <c r="E216" s="67">
        <v>-1019906</v>
      </c>
      <c r="F216" s="67">
        <f t="shared" si="8"/>
        <v>11.804467592592593</v>
      </c>
      <c r="G216" s="34">
        <f t="shared" si="9"/>
        <v>0.96751689516083139</v>
      </c>
    </row>
    <row r="217" spans="1:7">
      <c r="A217" s="20" t="s">
        <v>55</v>
      </c>
      <c r="B217" s="33">
        <v>34614</v>
      </c>
      <c r="C217" s="35">
        <v>0.296875</v>
      </c>
      <c r="D217" s="67">
        <f t="shared" si="7"/>
        <v>14.4375</v>
      </c>
      <c r="E217" s="67">
        <v>-1020454</v>
      </c>
      <c r="F217" s="67">
        <f t="shared" si="8"/>
        <v>11.810810185185185</v>
      </c>
      <c r="G217" s="34">
        <f t="shared" si="9"/>
        <v>0.96803674626333303</v>
      </c>
    </row>
    <row r="218" spans="1:7">
      <c r="A218" s="20" t="s">
        <v>55</v>
      </c>
      <c r="B218" s="33">
        <v>34659</v>
      </c>
      <c r="C218" s="35">
        <v>0.953125</v>
      </c>
      <c r="D218" s="67">
        <f t="shared" si="7"/>
        <v>14.5625</v>
      </c>
      <c r="E218" s="67">
        <v>-1020989</v>
      </c>
      <c r="F218" s="67">
        <f t="shared" si="8"/>
        <v>11.817002314814815</v>
      </c>
      <c r="G218" s="34">
        <f t="shared" si="9"/>
        <v>0.96854426513165137</v>
      </c>
    </row>
    <row r="219" spans="1:7">
      <c r="A219" s="20" t="s">
        <v>55</v>
      </c>
      <c r="B219" s="33">
        <v>34705</v>
      </c>
      <c r="C219" s="35">
        <v>0.609375</v>
      </c>
      <c r="D219" s="67">
        <f t="shared" si="7"/>
        <v>14.6875</v>
      </c>
      <c r="E219" s="67">
        <v>-1021512</v>
      </c>
      <c r="F219" s="67">
        <f t="shared" si="8"/>
        <v>11.823055555555555</v>
      </c>
      <c r="G219" s="34">
        <f t="shared" si="9"/>
        <v>0.96904040039918493</v>
      </c>
    </row>
    <row r="220" spans="1:7">
      <c r="A220" s="20" t="s">
        <v>55</v>
      </c>
      <c r="B220" s="33">
        <v>34751</v>
      </c>
      <c r="C220" s="35">
        <v>0.265625</v>
      </c>
      <c r="D220" s="67">
        <f t="shared" si="7"/>
        <v>14.8125</v>
      </c>
      <c r="E220" s="67">
        <v>-1022024</v>
      </c>
      <c r="F220" s="67">
        <f t="shared" si="8"/>
        <v>11.828981481481481</v>
      </c>
      <c r="G220" s="34">
        <f t="shared" si="9"/>
        <v>0.96952610069933254</v>
      </c>
    </row>
    <row r="221" spans="1:7">
      <c r="A221" s="20" t="s">
        <v>55</v>
      </c>
      <c r="B221" s="33">
        <v>34796</v>
      </c>
      <c r="C221" s="35">
        <v>0.921875</v>
      </c>
      <c r="D221" s="67">
        <f t="shared" si="7"/>
        <v>14.9375</v>
      </c>
      <c r="E221" s="67">
        <v>-1022525</v>
      </c>
      <c r="F221" s="67">
        <f t="shared" si="8"/>
        <v>11.834780092592593</v>
      </c>
      <c r="G221" s="34">
        <f t="shared" si="9"/>
        <v>0.9700013660320943</v>
      </c>
    </row>
    <row r="222" spans="1:7">
      <c r="A222" s="20" t="s">
        <v>55</v>
      </c>
      <c r="B222" s="33">
        <v>34842</v>
      </c>
      <c r="C222" s="35">
        <v>0.578125</v>
      </c>
      <c r="D222" s="67">
        <f t="shared" si="7"/>
        <v>15.0625</v>
      </c>
      <c r="E222" s="67">
        <v>-1023015</v>
      </c>
      <c r="F222" s="67">
        <f t="shared" si="8"/>
        <v>11.840451388888889</v>
      </c>
      <c r="G222" s="34">
        <f t="shared" si="9"/>
        <v>0.97046619639746989</v>
      </c>
    </row>
    <row r="223" spans="1:7">
      <c r="A223" s="20" t="s">
        <v>55</v>
      </c>
      <c r="B223" s="33">
        <v>34888</v>
      </c>
      <c r="C223" s="35">
        <v>0.234375</v>
      </c>
      <c r="D223" s="67">
        <f t="shared" si="7"/>
        <v>15.1875</v>
      </c>
      <c r="E223" s="67">
        <v>-1023494</v>
      </c>
      <c r="F223" s="67">
        <f t="shared" si="8"/>
        <v>11.845995370370371</v>
      </c>
      <c r="G223" s="34">
        <f t="shared" si="9"/>
        <v>0.97092059179545953</v>
      </c>
    </row>
    <row r="224" spans="1:7">
      <c r="A224" s="20" t="s">
        <v>55</v>
      </c>
      <c r="B224" s="33">
        <v>34933</v>
      </c>
      <c r="C224" s="35">
        <v>0.890625</v>
      </c>
      <c r="D224" s="67">
        <f t="shared" si="7"/>
        <v>15.3125</v>
      </c>
      <c r="E224" s="67">
        <v>-1023963</v>
      </c>
      <c r="F224" s="67">
        <f t="shared" si="8"/>
        <v>11.851423611111111</v>
      </c>
      <c r="G224" s="34">
        <f t="shared" si="9"/>
        <v>0.97136550085946183</v>
      </c>
    </row>
    <row r="225" spans="1:7">
      <c r="A225" s="20" t="s">
        <v>55</v>
      </c>
      <c r="B225" s="33">
        <v>34979</v>
      </c>
      <c r="C225" s="35">
        <v>0.546875</v>
      </c>
      <c r="D225" s="67">
        <f t="shared" si="7"/>
        <v>15.4375</v>
      </c>
      <c r="E225" s="67">
        <v>-1024422</v>
      </c>
      <c r="F225" s="67">
        <f t="shared" si="8"/>
        <v>11.856736111111111</v>
      </c>
      <c r="G225" s="34">
        <f t="shared" si="9"/>
        <v>0.97180092358947701</v>
      </c>
    </row>
    <row r="226" spans="1:7">
      <c r="A226" s="20" t="s">
        <v>55</v>
      </c>
      <c r="B226" s="33">
        <v>35025</v>
      </c>
      <c r="C226" s="35">
        <v>0.203125</v>
      </c>
      <c r="D226" s="67">
        <f t="shared" si="7"/>
        <v>15.5625</v>
      </c>
      <c r="E226" s="67">
        <v>-1024872</v>
      </c>
      <c r="F226" s="67">
        <f t="shared" si="8"/>
        <v>11.861944444444445</v>
      </c>
      <c r="G226" s="34">
        <f t="shared" si="9"/>
        <v>0.97222780861890368</v>
      </c>
    </row>
    <row r="227" spans="1:7">
      <c r="A227" s="20" t="s">
        <v>55</v>
      </c>
      <c r="B227" s="33">
        <v>35070</v>
      </c>
      <c r="C227" s="35">
        <v>0.859375</v>
      </c>
      <c r="D227" s="67">
        <f t="shared" si="7"/>
        <v>15.6875</v>
      </c>
      <c r="E227" s="67">
        <v>-1025312</v>
      </c>
      <c r="F227" s="67">
        <f t="shared" si="8"/>
        <v>11.867037037037036</v>
      </c>
      <c r="G227" s="34">
        <f t="shared" si="9"/>
        <v>0.9726452073143429</v>
      </c>
    </row>
    <row r="228" spans="1:7">
      <c r="A228" s="20" t="s">
        <v>55</v>
      </c>
      <c r="B228" s="33">
        <v>35116</v>
      </c>
      <c r="C228" s="35">
        <v>0.515625</v>
      </c>
      <c r="D228" s="67">
        <f t="shared" si="7"/>
        <v>15.8125</v>
      </c>
      <c r="E228" s="67">
        <v>-1025743</v>
      </c>
      <c r="F228" s="67">
        <f t="shared" si="8"/>
        <v>11.872025462962963</v>
      </c>
      <c r="G228" s="34">
        <f t="shared" si="9"/>
        <v>0.97305406830919383</v>
      </c>
    </row>
    <row r="229" spans="1:7">
      <c r="A229" s="20" t="s">
        <v>55</v>
      </c>
      <c r="B229" s="33">
        <v>35162</v>
      </c>
      <c r="C229" s="35">
        <v>0.171875</v>
      </c>
      <c r="D229" s="67">
        <f t="shared" si="7"/>
        <v>15.9375</v>
      </c>
      <c r="E229" s="67">
        <v>-1026164</v>
      </c>
      <c r="F229" s="67">
        <f t="shared" si="8"/>
        <v>11.876898148148149</v>
      </c>
      <c r="G229" s="34">
        <f t="shared" si="9"/>
        <v>0.97345344297005743</v>
      </c>
    </row>
    <row r="230" spans="1:7">
      <c r="A230" s="20" t="s">
        <v>55</v>
      </c>
      <c r="B230" s="33">
        <v>35207</v>
      </c>
      <c r="C230" s="35">
        <v>0.828125</v>
      </c>
      <c r="D230" s="67">
        <f t="shared" ref="D230:D293" si="10">((B230+C230)-$D$100)/365.25</f>
        <v>16.0625</v>
      </c>
      <c r="E230" s="67">
        <v>-1026578</v>
      </c>
      <c r="F230" s="67">
        <f t="shared" ref="F230:F293" si="11">-E230/86400</f>
        <v>11.881689814814814</v>
      </c>
      <c r="G230" s="34">
        <f t="shared" ref="G230:G293" si="12">F230/$C$53</f>
        <v>0.97384617719712985</v>
      </c>
    </row>
    <row r="231" spans="1:7">
      <c r="A231" s="20" t="s">
        <v>55</v>
      </c>
      <c r="B231" s="33">
        <v>35253</v>
      </c>
      <c r="C231" s="35">
        <v>0.484375</v>
      </c>
      <c r="D231" s="67">
        <f t="shared" si="10"/>
        <v>16.1875</v>
      </c>
      <c r="E231" s="67">
        <v>-1026982</v>
      </c>
      <c r="F231" s="67">
        <f t="shared" si="11"/>
        <v>11.886365740740741</v>
      </c>
      <c r="G231" s="34">
        <f t="shared" si="12"/>
        <v>0.97422942509021515</v>
      </c>
    </row>
    <row r="232" spans="1:7">
      <c r="A232" s="20" t="s">
        <v>55</v>
      </c>
      <c r="B232" s="33">
        <v>35299</v>
      </c>
      <c r="C232" s="35">
        <v>0.140625</v>
      </c>
      <c r="D232" s="67">
        <f t="shared" si="10"/>
        <v>16.3125</v>
      </c>
      <c r="E232" s="67">
        <v>-1027379</v>
      </c>
      <c r="F232" s="67">
        <f t="shared" si="11"/>
        <v>11.890960648148148</v>
      </c>
      <c r="G232" s="34">
        <f t="shared" si="12"/>
        <v>0.97460603254950917</v>
      </c>
    </row>
    <row r="233" spans="1:7">
      <c r="A233" s="20" t="s">
        <v>55</v>
      </c>
      <c r="B233" s="33">
        <v>35344</v>
      </c>
      <c r="C233" s="35">
        <v>0.796875</v>
      </c>
      <c r="D233" s="67">
        <f t="shared" si="10"/>
        <v>16.4375</v>
      </c>
      <c r="E233" s="67">
        <v>-1027767</v>
      </c>
      <c r="F233" s="67">
        <f t="shared" si="11"/>
        <v>11.895451388888889</v>
      </c>
      <c r="G233" s="34">
        <f t="shared" si="12"/>
        <v>0.9749741023082148</v>
      </c>
    </row>
    <row r="234" spans="1:7">
      <c r="A234" s="20" t="s">
        <v>55</v>
      </c>
      <c r="B234" s="33">
        <v>35390</v>
      </c>
      <c r="C234" s="35">
        <v>0.453125</v>
      </c>
      <c r="D234" s="67">
        <f t="shared" si="10"/>
        <v>16.5625</v>
      </c>
      <c r="E234" s="67">
        <v>-1028147</v>
      </c>
      <c r="F234" s="67">
        <f t="shared" si="11"/>
        <v>11.899849537037037</v>
      </c>
      <c r="G234" s="34">
        <f t="shared" si="12"/>
        <v>0.97533458299973064</v>
      </c>
    </row>
    <row r="235" spans="1:7">
      <c r="A235" s="20" t="s">
        <v>55</v>
      </c>
      <c r="B235" s="33">
        <v>35436</v>
      </c>
      <c r="C235" s="35">
        <v>0.109375</v>
      </c>
      <c r="D235" s="67">
        <f t="shared" si="10"/>
        <v>16.6875</v>
      </c>
      <c r="E235" s="67">
        <v>-1028520</v>
      </c>
      <c r="F235" s="67">
        <f t="shared" si="11"/>
        <v>11.904166666666667</v>
      </c>
      <c r="G235" s="34">
        <f t="shared" si="12"/>
        <v>0.97568842325745531</v>
      </c>
    </row>
    <row r="236" spans="1:7">
      <c r="A236" s="20" t="s">
        <v>55</v>
      </c>
      <c r="B236" s="33">
        <v>35481</v>
      </c>
      <c r="C236" s="35">
        <v>0.765625</v>
      </c>
      <c r="D236" s="67">
        <f t="shared" si="10"/>
        <v>16.8125</v>
      </c>
      <c r="E236" s="67">
        <v>-1028886</v>
      </c>
      <c r="F236" s="67">
        <f t="shared" si="11"/>
        <v>11.908402777777777</v>
      </c>
      <c r="G236" s="34">
        <f t="shared" si="12"/>
        <v>0.97603562308138891</v>
      </c>
    </row>
    <row r="237" spans="1:7">
      <c r="A237" s="20" t="s">
        <v>55</v>
      </c>
      <c r="B237" s="33">
        <v>35527</v>
      </c>
      <c r="C237" s="35">
        <v>0.421875</v>
      </c>
      <c r="D237" s="67">
        <f t="shared" si="10"/>
        <v>16.9375</v>
      </c>
      <c r="E237" s="67">
        <v>-1029244</v>
      </c>
      <c r="F237" s="67">
        <f t="shared" si="11"/>
        <v>11.912546296296297</v>
      </c>
      <c r="G237" s="34">
        <f t="shared" si="12"/>
        <v>0.97637523383813285</v>
      </c>
    </row>
    <row r="238" spans="1:7">
      <c r="A238" s="20" t="s">
        <v>55</v>
      </c>
      <c r="B238" s="33">
        <v>35573</v>
      </c>
      <c r="C238" s="35">
        <v>7.8125E-2</v>
      </c>
      <c r="D238" s="67">
        <f t="shared" si="10"/>
        <v>17.0625</v>
      </c>
      <c r="E238" s="67">
        <v>-1029595</v>
      </c>
      <c r="F238" s="67">
        <f t="shared" si="11"/>
        <v>11.916608796296297</v>
      </c>
      <c r="G238" s="34">
        <f t="shared" si="12"/>
        <v>0.97670820416108561</v>
      </c>
    </row>
    <row r="239" spans="1:7">
      <c r="A239" s="20" t="s">
        <v>55</v>
      </c>
      <c r="B239" s="33">
        <v>35618</v>
      </c>
      <c r="C239" s="35">
        <v>0.734375</v>
      </c>
      <c r="D239" s="67">
        <f t="shared" si="10"/>
        <v>17.1875</v>
      </c>
      <c r="E239" s="67">
        <v>-1029939</v>
      </c>
      <c r="F239" s="67">
        <f t="shared" si="11"/>
        <v>11.920590277777778</v>
      </c>
      <c r="G239" s="34">
        <f t="shared" si="12"/>
        <v>0.97703453405024732</v>
      </c>
    </row>
    <row r="240" spans="1:7">
      <c r="A240" s="20" t="s">
        <v>55</v>
      </c>
      <c r="B240" s="33">
        <v>35664</v>
      </c>
      <c r="C240" s="35">
        <v>0.390625</v>
      </c>
      <c r="D240" s="67">
        <f t="shared" si="10"/>
        <v>17.3125</v>
      </c>
      <c r="E240" s="67">
        <v>-1030277</v>
      </c>
      <c r="F240" s="67">
        <f t="shared" si="11"/>
        <v>11.924502314814815</v>
      </c>
      <c r="G240" s="34">
        <f t="shared" si="12"/>
        <v>0.97735517213901657</v>
      </c>
    </row>
    <row r="241" spans="1:7">
      <c r="A241" s="20" t="s">
        <v>55</v>
      </c>
      <c r="B241" s="33">
        <v>35710</v>
      </c>
      <c r="C241" s="35">
        <v>4.6875E-2</v>
      </c>
      <c r="D241" s="67">
        <f t="shared" si="10"/>
        <v>17.4375</v>
      </c>
      <c r="E241" s="67">
        <v>-1030608</v>
      </c>
      <c r="F241" s="67">
        <f t="shared" si="11"/>
        <v>11.928333333333333</v>
      </c>
      <c r="G241" s="34">
        <f t="shared" si="12"/>
        <v>0.97766916979399476</v>
      </c>
    </row>
    <row r="242" spans="1:7">
      <c r="A242" s="20" t="s">
        <v>55</v>
      </c>
      <c r="B242" s="33">
        <v>35755</v>
      </c>
      <c r="C242" s="35">
        <v>0.703125</v>
      </c>
      <c r="D242" s="67">
        <f t="shared" si="10"/>
        <v>17.5625</v>
      </c>
      <c r="E242" s="67">
        <v>-1030933</v>
      </c>
      <c r="F242" s="67">
        <f t="shared" si="11"/>
        <v>11.932094907407407</v>
      </c>
      <c r="G242" s="34">
        <f t="shared" si="12"/>
        <v>0.97797747564858062</v>
      </c>
    </row>
    <row r="243" spans="1:7">
      <c r="A243" s="20" t="s">
        <v>55</v>
      </c>
      <c r="B243" s="33">
        <v>35801</v>
      </c>
      <c r="C243" s="35">
        <v>0.359375</v>
      </c>
      <c r="D243" s="67">
        <f t="shared" si="10"/>
        <v>17.6875</v>
      </c>
      <c r="E243" s="67">
        <v>-1031251</v>
      </c>
      <c r="F243" s="67">
        <f t="shared" si="11"/>
        <v>11.935775462962964</v>
      </c>
      <c r="G243" s="34">
        <f t="shared" si="12"/>
        <v>0.97827914106937552</v>
      </c>
    </row>
    <row r="244" spans="1:7">
      <c r="A244" s="20" t="s">
        <v>55</v>
      </c>
      <c r="B244" s="33">
        <v>35847</v>
      </c>
      <c r="C244" s="35">
        <v>1.5625E-2</v>
      </c>
      <c r="D244" s="67">
        <f t="shared" si="10"/>
        <v>17.8125</v>
      </c>
      <c r="E244" s="67">
        <v>-1031564</v>
      </c>
      <c r="F244" s="67">
        <f t="shared" si="11"/>
        <v>11.939398148148149</v>
      </c>
      <c r="G244" s="34">
        <f t="shared" si="12"/>
        <v>0.9785760633231767</v>
      </c>
    </row>
    <row r="245" spans="1:7">
      <c r="A245" s="20" t="s">
        <v>55</v>
      </c>
      <c r="B245" s="33">
        <v>35892</v>
      </c>
      <c r="C245" s="35">
        <v>0.671875</v>
      </c>
      <c r="D245" s="67">
        <f t="shared" si="10"/>
        <v>17.9375</v>
      </c>
      <c r="E245" s="67">
        <v>-1031870</v>
      </c>
      <c r="F245" s="67">
        <f t="shared" si="11"/>
        <v>11.942939814814816</v>
      </c>
      <c r="G245" s="34">
        <f t="shared" si="12"/>
        <v>0.97886634514318682</v>
      </c>
    </row>
    <row r="246" spans="1:7">
      <c r="A246" s="20" t="s">
        <v>55</v>
      </c>
      <c r="B246" s="33">
        <v>35938</v>
      </c>
      <c r="C246" s="35">
        <v>0.328125</v>
      </c>
      <c r="D246" s="67">
        <f t="shared" si="10"/>
        <v>18.0625</v>
      </c>
      <c r="E246" s="67">
        <v>-1032171</v>
      </c>
      <c r="F246" s="67">
        <f t="shared" si="11"/>
        <v>11.946423611111111</v>
      </c>
      <c r="G246" s="34">
        <f t="shared" si="12"/>
        <v>0.97915188379620322</v>
      </c>
    </row>
    <row r="247" spans="1:7">
      <c r="A247" s="20" t="s">
        <v>55</v>
      </c>
      <c r="B247" s="33">
        <v>35983</v>
      </c>
      <c r="C247" s="35">
        <v>0.984375</v>
      </c>
      <c r="D247" s="67">
        <f t="shared" si="10"/>
        <v>18.1875</v>
      </c>
      <c r="E247" s="67">
        <v>-1032466</v>
      </c>
      <c r="F247" s="67">
        <f t="shared" si="11"/>
        <v>11.949837962962963</v>
      </c>
      <c r="G247" s="34">
        <f t="shared" si="12"/>
        <v>0.97943173064882738</v>
      </c>
    </row>
    <row r="248" spans="1:7">
      <c r="A248" s="20" t="s">
        <v>55</v>
      </c>
      <c r="B248" s="33">
        <v>36029</v>
      </c>
      <c r="C248" s="35">
        <v>0.640625</v>
      </c>
      <c r="D248" s="67">
        <f t="shared" si="10"/>
        <v>18.3125</v>
      </c>
      <c r="E248" s="67">
        <v>-1032756</v>
      </c>
      <c r="F248" s="67">
        <f t="shared" si="11"/>
        <v>11.953194444444444</v>
      </c>
      <c r="G248" s="34">
        <f t="shared" si="12"/>
        <v>0.97970683433445771</v>
      </c>
    </row>
    <row r="249" spans="1:7">
      <c r="A249" s="20" t="s">
        <v>55</v>
      </c>
      <c r="B249" s="33">
        <v>36075</v>
      </c>
      <c r="C249" s="35">
        <v>0.296875</v>
      </c>
      <c r="D249" s="67">
        <f t="shared" si="10"/>
        <v>18.4375</v>
      </c>
      <c r="E249" s="67">
        <v>-1033040</v>
      </c>
      <c r="F249" s="67">
        <f t="shared" si="11"/>
        <v>11.956481481481481</v>
      </c>
      <c r="G249" s="34">
        <f t="shared" si="12"/>
        <v>0.97997624621969592</v>
      </c>
    </row>
    <row r="250" spans="1:7">
      <c r="A250" s="20" t="s">
        <v>55</v>
      </c>
      <c r="B250" s="33">
        <v>36120</v>
      </c>
      <c r="C250" s="35">
        <v>0.953125</v>
      </c>
      <c r="D250" s="67">
        <f t="shared" si="10"/>
        <v>18.5625</v>
      </c>
      <c r="E250" s="67">
        <v>-1033319</v>
      </c>
      <c r="F250" s="67">
        <f t="shared" si="11"/>
        <v>11.959710648148148</v>
      </c>
      <c r="G250" s="34">
        <f t="shared" si="12"/>
        <v>0.98024091493794041</v>
      </c>
    </row>
    <row r="251" spans="1:7">
      <c r="A251" s="20" t="s">
        <v>55</v>
      </c>
      <c r="B251" s="33">
        <v>36166</v>
      </c>
      <c r="C251" s="35">
        <v>0.609375</v>
      </c>
      <c r="D251" s="67">
        <f t="shared" si="10"/>
        <v>18.6875</v>
      </c>
      <c r="E251" s="67">
        <v>-1033594</v>
      </c>
      <c r="F251" s="67">
        <f t="shared" si="11"/>
        <v>11.962893518518518</v>
      </c>
      <c r="G251" s="34">
        <f t="shared" si="12"/>
        <v>0.98050178912259001</v>
      </c>
    </row>
    <row r="252" spans="1:7">
      <c r="A252" s="20" t="s">
        <v>55</v>
      </c>
      <c r="B252" s="33">
        <v>36212</v>
      </c>
      <c r="C252" s="35">
        <v>0.265625</v>
      </c>
      <c r="D252" s="67">
        <f t="shared" si="10"/>
        <v>18.8125</v>
      </c>
      <c r="E252" s="67">
        <v>-1033863</v>
      </c>
      <c r="F252" s="67">
        <f t="shared" si="11"/>
        <v>11.966006944444445</v>
      </c>
      <c r="G252" s="34">
        <f t="shared" si="12"/>
        <v>0.98075697150684726</v>
      </c>
    </row>
    <row r="253" spans="1:7">
      <c r="A253" s="20" t="s">
        <v>55</v>
      </c>
      <c r="B253" s="33">
        <v>36257</v>
      </c>
      <c r="C253" s="35">
        <v>0.921875</v>
      </c>
      <c r="D253" s="67">
        <f t="shared" si="10"/>
        <v>18.9375</v>
      </c>
      <c r="E253" s="67">
        <v>-1034127</v>
      </c>
      <c r="F253" s="67">
        <f t="shared" si="11"/>
        <v>11.9690625</v>
      </c>
      <c r="G253" s="34">
        <f t="shared" si="12"/>
        <v>0.98100741072411091</v>
      </c>
    </row>
    <row r="254" spans="1:7">
      <c r="A254" s="20" t="s">
        <v>55</v>
      </c>
      <c r="B254" s="33">
        <v>36303</v>
      </c>
      <c r="C254" s="35">
        <v>0.578125</v>
      </c>
      <c r="D254" s="67">
        <f t="shared" si="10"/>
        <v>19.0625</v>
      </c>
      <c r="E254" s="67">
        <v>-1034386</v>
      </c>
      <c r="F254" s="67">
        <f t="shared" si="11"/>
        <v>11.972060185185185</v>
      </c>
      <c r="G254" s="34">
        <f t="shared" si="12"/>
        <v>0.98125310677438082</v>
      </c>
    </row>
    <row r="255" spans="1:7">
      <c r="A255" s="20" t="s">
        <v>55</v>
      </c>
      <c r="B255" s="33">
        <v>36349</v>
      </c>
      <c r="C255" s="35">
        <v>0.234375</v>
      </c>
      <c r="D255" s="67">
        <f t="shared" si="10"/>
        <v>19.1875</v>
      </c>
      <c r="E255" s="67">
        <v>-1034642</v>
      </c>
      <c r="F255" s="67">
        <f t="shared" si="11"/>
        <v>11.975023148148148</v>
      </c>
      <c r="G255" s="34">
        <f t="shared" si="12"/>
        <v>0.98149595692445468</v>
      </c>
    </row>
    <row r="256" spans="1:7">
      <c r="A256" s="20" t="s">
        <v>55</v>
      </c>
      <c r="B256" s="33">
        <v>36394</v>
      </c>
      <c r="C256" s="35">
        <v>0.890625</v>
      </c>
      <c r="D256" s="67">
        <f t="shared" si="10"/>
        <v>19.3125</v>
      </c>
      <c r="E256" s="67">
        <v>-1034892</v>
      </c>
      <c r="F256" s="67">
        <f t="shared" si="11"/>
        <v>11.977916666666667</v>
      </c>
      <c r="G256" s="34">
        <f t="shared" si="12"/>
        <v>0.9817331152741362</v>
      </c>
    </row>
    <row r="257" spans="1:7">
      <c r="A257" s="20" t="s">
        <v>55</v>
      </c>
      <c r="B257" s="33">
        <v>36440</v>
      </c>
      <c r="C257" s="35">
        <v>0.546875</v>
      </c>
      <c r="D257" s="67">
        <f t="shared" si="10"/>
        <v>19.4375</v>
      </c>
      <c r="E257" s="67">
        <v>-1035138</v>
      </c>
      <c r="F257" s="67">
        <f t="shared" si="11"/>
        <v>11.980763888888889</v>
      </c>
      <c r="G257" s="34">
        <f t="shared" si="12"/>
        <v>0.98196647909022272</v>
      </c>
    </row>
    <row r="258" spans="1:7">
      <c r="A258" s="20" t="s">
        <v>55</v>
      </c>
      <c r="B258" s="33">
        <v>36486</v>
      </c>
      <c r="C258" s="35">
        <v>0.203125</v>
      </c>
      <c r="D258" s="67">
        <f t="shared" si="10"/>
        <v>19.5625</v>
      </c>
      <c r="E258" s="67">
        <v>-1035380</v>
      </c>
      <c r="F258" s="67">
        <f t="shared" si="11"/>
        <v>11.983564814814814</v>
      </c>
      <c r="G258" s="34">
        <f t="shared" si="12"/>
        <v>0.98219604837271424</v>
      </c>
    </row>
    <row r="259" spans="1:7">
      <c r="A259" s="20" t="s">
        <v>55</v>
      </c>
      <c r="B259" s="33">
        <v>36531</v>
      </c>
      <c r="C259" s="35">
        <v>0.859375</v>
      </c>
      <c r="D259" s="67">
        <f t="shared" si="10"/>
        <v>19.6875</v>
      </c>
      <c r="E259" s="67">
        <v>-1035617</v>
      </c>
      <c r="F259" s="67">
        <f t="shared" si="11"/>
        <v>11.98630787037037</v>
      </c>
      <c r="G259" s="34">
        <f t="shared" si="12"/>
        <v>0.98242087448821225</v>
      </c>
    </row>
    <row r="260" spans="1:7">
      <c r="A260" s="20" t="s">
        <v>55</v>
      </c>
      <c r="B260" s="33">
        <v>36577</v>
      </c>
      <c r="C260" s="35">
        <v>0.515625</v>
      </c>
      <c r="D260" s="67">
        <f t="shared" si="10"/>
        <v>19.8125</v>
      </c>
      <c r="E260" s="67">
        <v>-1035850</v>
      </c>
      <c r="F260" s="67">
        <f t="shared" si="11"/>
        <v>11.98900462962963</v>
      </c>
      <c r="G260" s="34">
        <f t="shared" si="12"/>
        <v>0.98264190607011548</v>
      </c>
    </row>
    <row r="261" spans="1:7">
      <c r="A261" s="20" t="s">
        <v>55</v>
      </c>
      <c r="B261" s="33">
        <v>36623</v>
      </c>
      <c r="C261" s="35">
        <v>0.171875</v>
      </c>
      <c r="D261" s="67">
        <f t="shared" si="10"/>
        <v>19.9375</v>
      </c>
      <c r="E261" s="67">
        <v>-1036080</v>
      </c>
      <c r="F261" s="67">
        <f t="shared" si="11"/>
        <v>11.991666666666667</v>
      </c>
      <c r="G261" s="34">
        <f t="shared" si="12"/>
        <v>0.98286009175182243</v>
      </c>
    </row>
    <row r="262" spans="1:7">
      <c r="A262" s="20" t="s">
        <v>55</v>
      </c>
      <c r="B262" s="33">
        <v>36668</v>
      </c>
      <c r="C262" s="35">
        <v>0.828125</v>
      </c>
      <c r="D262" s="67">
        <f t="shared" si="10"/>
        <v>20.0625</v>
      </c>
      <c r="E262" s="67">
        <v>-1036305</v>
      </c>
      <c r="F262" s="67">
        <f t="shared" si="11"/>
        <v>11.994270833333333</v>
      </c>
      <c r="G262" s="34">
        <f t="shared" si="12"/>
        <v>0.98307353426653565</v>
      </c>
    </row>
    <row r="263" spans="1:7">
      <c r="A263" s="20" t="s">
        <v>55</v>
      </c>
      <c r="B263" s="33">
        <v>36714</v>
      </c>
      <c r="C263" s="35">
        <v>0.484375</v>
      </c>
      <c r="D263" s="67">
        <f t="shared" si="10"/>
        <v>20.1875</v>
      </c>
      <c r="E263" s="67">
        <v>-1036527</v>
      </c>
      <c r="F263" s="67">
        <f t="shared" si="11"/>
        <v>11.996840277777778</v>
      </c>
      <c r="G263" s="34">
        <f t="shared" si="12"/>
        <v>0.98328413088105282</v>
      </c>
    </row>
    <row r="264" spans="1:7">
      <c r="A264" s="20" t="s">
        <v>55</v>
      </c>
      <c r="B264" s="33">
        <v>36760</v>
      </c>
      <c r="C264" s="35">
        <v>0.140625</v>
      </c>
      <c r="D264" s="67">
        <f t="shared" si="10"/>
        <v>20.3125</v>
      </c>
      <c r="E264" s="67">
        <v>-1036745</v>
      </c>
      <c r="F264" s="67">
        <f t="shared" si="11"/>
        <v>11.999363425925926</v>
      </c>
      <c r="G264" s="34">
        <f t="shared" si="12"/>
        <v>0.9834909329619751</v>
      </c>
    </row>
    <row r="265" spans="1:7">
      <c r="A265" s="20" t="s">
        <v>55</v>
      </c>
      <c r="B265" s="33">
        <v>36805</v>
      </c>
      <c r="C265" s="35">
        <v>0.796875</v>
      </c>
      <c r="D265" s="67">
        <f t="shared" si="10"/>
        <v>20.4375</v>
      </c>
      <c r="E265" s="67">
        <v>-1036959</v>
      </c>
      <c r="F265" s="67">
        <f t="shared" si="11"/>
        <v>12.001840277777777</v>
      </c>
      <c r="G265" s="34">
        <f t="shared" si="12"/>
        <v>0.98369394050930226</v>
      </c>
    </row>
    <row r="266" spans="1:7">
      <c r="A266" s="20" t="s">
        <v>55</v>
      </c>
      <c r="B266" s="33">
        <v>36851</v>
      </c>
      <c r="C266" s="35">
        <v>0.453125</v>
      </c>
      <c r="D266" s="67">
        <f t="shared" si="10"/>
        <v>20.5625</v>
      </c>
      <c r="E266" s="67">
        <v>-1037170</v>
      </c>
      <c r="F266" s="67">
        <f t="shared" si="11"/>
        <v>12.004282407407407</v>
      </c>
      <c r="G266" s="34">
        <f t="shared" si="12"/>
        <v>0.98389410215643347</v>
      </c>
    </row>
    <row r="267" spans="1:7">
      <c r="A267" s="20" t="s">
        <v>55</v>
      </c>
      <c r="B267" s="33">
        <v>36897</v>
      </c>
      <c r="C267" s="35">
        <v>0.109375</v>
      </c>
      <c r="D267" s="67">
        <f t="shared" si="10"/>
        <v>20.6875</v>
      </c>
      <c r="E267" s="67">
        <v>-1037377</v>
      </c>
      <c r="F267" s="67">
        <f t="shared" si="11"/>
        <v>12.00667824074074</v>
      </c>
      <c r="G267" s="34">
        <f t="shared" si="12"/>
        <v>0.98409046926996968</v>
      </c>
    </row>
    <row r="268" spans="1:7">
      <c r="A268" s="20" t="s">
        <v>55</v>
      </c>
      <c r="B268" s="33">
        <v>36942</v>
      </c>
      <c r="C268" s="35">
        <v>0.765625</v>
      </c>
      <c r="D268" s="67">
        <f t="shared" si="10"/>
        <v>20.8125</v>
      </c>
      <c r="E268" s="67">
        <v>-1037581</v>
      </c>
      <c r="F268" s="67">
        <f t="shared" si="11"/>
        <v>12.009039351851852</v>
      </c>
      <c r="G268" s="34">
        <f t="shared" si="12"/>
        <v>0.98428399048330983</v>
      </c>
    </row>
    <row r="269" spans="1:7">
      <c r="A269" s="20" t="s">
        <v>55</v>
      </c>
      <c r="B269" s="33">
        <v>36988</v>
      </c>
      <c r="C269" s="35">
        <v>0.421875</v>
      </c>
      <c r="D269" s="67">
        <f t="shared" si="10"/>
        <v>20.9375</v>
      </c>
      <c r="E269" s="67">
        <v>-1037781</v>
      </c>
      <c r="F269" s="67">
        <f t="shared" si="11"/>
        <v>12.011354166666667</v>
      </c>
      <c r="G269" s="34">
        <f t="shared" si="12"/>
        <v>0.98447371716305498</v>
      </c>
    </row>
    <row r="270" spans="1:7">
      <c r="A270" s="20" t="s">
        <v>55</v>
      </c>
      <c r="B270" s="33">
        <v>37034</v>
      </c>
      <c r="C270" s="35">
        <v>7.8125E-2</v>
      </c>
      <c r="D270" s="67">
        <f t="shared" si="10"/>
        <v>21.0625</v>
      </c>
      <c r="E270" s="67">
        <v>-1037978</v>
      </c>
      <c r="F270" s="67">
        <f t="shared" si="11"/>
        <v>12.013634259259259</v>
      </c>
      <c r="G270" s="34">
        <f t="shared" si="12"/>
        <v>0.98466059794260385</v>
      </c>
    </row>
    <row r="271" spans="1:7">
      <c r="A271" s="20" t="s">
        <v>55</v>
      </c>
      <c r="B271" s="33">
        <v>37079</v>
      </c>
      <c r="C271" s="35">
        <v>0.734375</v>
      </c>
      <c r="D271" s="67">
        <f t="shared" si="10"/>
        <v>21.1875</v>
      </c>
      <c r="E271" s="67">
        <v>-1038172</v>
      </c>
      <c r="F271" s="67">
        <f t="shared" si="11"/>
        <v>12.01587962962963</v>
      </c>
      <c r="G271" s="34">
        <f t="shared" si="12"/>
        <v>0.98484463282195678</v>
      </c>
    </row>
    <row r="272" spans="1:7">
      <c r="A272" s="20" t="s">
        <v>55</v>
      </c>
      <c r="B272" s="33">
        <v>37125</v>
      </c>
      <c r="C272" s="35">
        <v>0.390625</v>
      </c>
      <c r="D272" s="67">
        <f t="shared" si="10"/>
        <v>21.3125</v>
      </c>
      <c r="E272" s="67">
        <v>-1038363</v>
      </c>
      <c r="F272" s="67">
        <f t="shared" si="11"/>
        <v>12.018090277777778</v>
      </c>
      <c r="G272" s="34">
        <f t="shared" si="12"/>
        <v>0.98502582180111342</v>
      </c>
    </row>
    <row r="273" spans="1:7">
      <c r="A273" s="20" t="s">
        <v>55</v>
      </c>
      <c r="B273" s="33">
        <v>37171</v>
      </c>
      <c r="C273" s="35">
        <v>4.6875E-2</v>
      </c>
      <c r="D273" s="67">
        <f t="shared" si="10"/>
        <v>21.4375</v>
      </c>
      <c r="E273" s="67">
        <v>-1038550</v>
      </c>
      <c r="F273" s="67">
        <f t="shared" si="11"/>
        <v>12.02025462962963</v>
      </c>
      <c r="G273" s="34">
        <f t="shared" si="12"/>
        <v>0.98520321624667506</v>
      </c>
    </row>
    <row r="274" spans="1:7">
      <c r="A274" s="20" t="s">
        <v>55</v>
      </c>
      <c r="B274" s="33">
        <v>37216</v>
      </c>
      <c r="C274" s="35">
        <v>0.703125</v>
      </c>
      <c r="D274" s="67">
        <f t="shared" si="10"/>
        <v>21.5625</v>
      </c>
      <c r="E274" s="67">
        <v>-1038735</v>
      </c>
      <c r="F274" s="67">
        <f t="shared" si="11"/>
        <v>12.022395833333333</v>
      </c>
      <c r="G274" s="34">
        <f t="shared" si="12"/>
        <v>0.98537871342543926</v>
      </c>
    </row>
    <row r="275" spans="1:7">
      <c r="A275" s="20" t="s">
        <v>55</v>
      </c>
      <c r="B275" s="33">
        <v>37262</v>
      </c>
      <c r="C275" s="35">
        <v>0.359375</v>
      </c>
      <c r="D275" s="67">
        <f t="shared" si="10"/>
        <v>21.6875</v>
      </c>
      <c r="E275" s="67">
        <v>-1038917</v>
      </c>
      <c r="F275" s="67">
        <f t="shared" si="11"/>
        <v>12.024502314814814</v>
      </c>
      <c r="G275" s="34">
        <f t="shared" si="12"/>
        <v>0.98555136470400739</v>
      </c>
    </row>
    <row r="276" spans="1:7">
      <c r="A276" s="20" t="s">
        <v>55</v>
      </c>
      <c r="B276" s="33">
        <v>37308</v>
      </c>
      <c r="C276" s="35">
        <v>1.5625E-2</v>
      </c>
      <c r="D276" s="67">
        <f t="shared" si="10"/>
        <v>21.8125</v>
      </c>
      <c r="E276" s="67">
        <v>-1039095</v>
      </c>
      <c r="F276" s="67">
        <f t="shared" si="11"/>
        <v>12.026562500000001</v>
      </c>
      <c r="G276" s="34">
        <f t="shared" si="12"/>
        <v>0.98572022144898064</v>
      </c>
    </row>
    <row r="277" spans="1:7">
      <c r="A277" s="20" t="s">
        <v>55</v>
      </c>
      <c r="B277" s="33">
        <v>37353</v>
      </c>
      <c r="C277" s="35">
        <v>0.671875</v>
      </c>
      <c r="D277" s="67">
        <f t="shared" si="10"/>
        <v>21.9375</v>
      </c>
      <c r="E277" s="67">
        <v>-1039271</v>
      </c>
      <c r="F277" s="67">
        <f t="shared" si="11"/>
        <v>12.028599537037037</v>
      </c>
      <c r="G277" s="34">
        <f t="shared" si="12"/>
        <v>0.98588718092715633</v>
      </c>
    </row>
    <row r="278" spans="1:7">
      <c r="A278" s="20" t="s">
        <v>55</v>
      </c>
      <c r="B278" s="33">
        <v>37399</v>
      </c>
      <c r="C278" s="35">
        <v>0.328125</v>
      </c>
      <c r="D278" s="67">
        <f t="shared" si="10"/>
        <v>22.0625</v>
      </c>
      <c r="E278" s="67">
        <v>-1039444</v>
      </c>
      <c r="F278" s="67">
        <f t="shared" si="11"/>
        <v>12.030601851851852</v>
      </c>
      <c r="G278" s="34">
        <f t="shared" si="12"/>
        <v>0.98605129450513596</v>
      </c>
    </row>
    <row r="279" spans="1:7">
      <c r="A279" s="20" t="s">
        <v>55</v>
      </c>
      <c r="B279" s="33">
        <v>37444</v>
      </c>
      <c r="C279" s="35">
        <v>0.984375</v>
      </c>
      <c r="D279" s="67">
        <f t="shared" si="10"/>
        <v>22.1875</v>
      </c>
      <c r="E279" s="67">
        <v>-1039615</v>
      </c>
      <c r="F279" s="67">
        <f t="shared" si="11"/>
        <v>12.032581018518519</v>
      </c>
      <c r="G279" s="34">
        <f t="shared" si="12"/>
        <v>0.98621351081631803</v>
      </c>
    </row>
    <row r="280" spans="1:7">
      <c r="A280" s="20" t="s">
        <v>55</v>
      </c>
      <c r="B280" s="33">
        <v>37490</v>
      </c>
      <c r="C280" s="35">
        <v>0.640625</v>
      </c>
      <c r="D280" s="67">
        <f t="shared" si="10"/>
        <v>22.3125</v>
      </c>
      <c r="E280" s="67">
        <v>-1039783</v>
      </c>
      <c r="F280" s="67">
        <f t="shared" si="11"/>
        <v>12.034525462962963</v>
      </c>
      <c r="G280" s="34">
        <f t="shared" si="12"/>
        <v>0.98637288122730393</v>
      </c>
    </row>
    <row r="281" spans="1:7">
      <c r="A281" s="20" t="s">
        <v>55</v>
      </c>
      <c r="B281" s="33">
        <v>37536</v>
      </c>
      <c r="C281" s="35">
        <v>0.296875</v>
      </c>
      <c r="D281" s="67">
        <f t="shared" si="10"/>
        <v>22.4375</v>
      </c>
      <c r="E281" s="67">
        <v>-1039948</v>
      </c>
      <c r="F281" s="67">
        <f t="shared" si="11"/>
        <v>12.036435185185185</v>
      </c>
      <c r="G281" s="34">
        <f t="shared" si="12"/>
        <v>0.98652940573809378</v>
      </c>
    </row>
    <row r="282" spans="1:7">
      <c r="A282" s="20" t="s">
        <v>55</v>
      </c>
      <c r="B282" s="33">
        <v>37581</v>
      </c>
      <c r="C282" s="35">
        <v>0.953125</v>
      </c>
      <c r="D282" s="67">
        <f t="shared" si="10"/>
        <v>22.5625</v>
      </c>
      <c r="E282" s="67">
        <v>-1040110</v>
      </c>
      <c r="F282" s="67">
        <f t="shared" si="11"/>
        <v>12.038310185185185</v>
      </c>
      <c r="G282" s="34">
        <f t="shared" si="12"/>
        <v>0.98668308434868734</v>
      </c>
    </row>
    <row r="283" spans="1:7">
      <c r="A283" s="20" t="s">
        <v>55</v>
      </c>
      <c r="B283" s="33">
        <v>37627</v>
      </c>
      <c r="C283" s="35">
        <v>0.609375</v>
      </c>
      <c r="D283" s="67">
        <f t="shared" si="10"/>
        <v>22.6875</v>
      </c>
      <c r="E283" s="67">
        <v>-1040270</v>
      </c>
      <c r="F283" s="67">
        <f t="shared" si="11"/>
        <v>12.040162037037037</v>
      </c>
      <c r="G283" s="34">
        <f t="shared" si="12"/>
        <v>0.98683486569248346</v>
      </c>
    </row>
    <row r="284" spans="1:7">
      <c r="A284" s="20" t="s">
        <v>55</v>
      </c>
      <c r="B284" s="33">
        <v>37673</v>
      </c>
      <c r="C284" s="35">
        <v>0.265625</v>
      </c>
      <c r="D284" s="67">
        <f t="shared" si="10"/>
        <v>22.8125</v>
      </c>
      <c r="E284" s="67">
        <v>-1040428</v>
      </c>
      <c r="F284" s="67">
        <f t="shared" si="11"/>
        <v>12.04199074074074</v>
      </c>
      <c r="G284" s="34">
        <f t="shared" si="12"/>
        <v>0.98698474976948203</v>
      </c>
    </row>
    <row r="285" spans="1:7">
      <c r="A285" s="20" t="s">
        <v>55</v>
      </c>
      <c r="B285" s="33">
        <v>37718</v>
      </c>
      <c r="C285" s="35">
        <v>0.921875</v>
      </c>
      <c r="D285" s="67">
        <f t="shared" si="10"/>
        <v>22.9375</v>
      </c>
      <c r="E285" s="67">
        <v>-1040584</v>
      </c>
      <c r="F285" s="67">
        <f t="shared" si="11"/>
        <v>12.043796296296296</v>
      </c>
      <c r="G285" s="34">
        <f t="shared" si="12"/>
        <v>0.98713273657968337</v>
      </c>
    </row>
    <row r="286" spans="1:7">
      <c r="A286" s="20" t="s">
        <v>55</v>
      </c>
      <c r="B286" s="33">
        <v>37764</v>
      </c>
      <c r="C286" s="35">
        <v>0.578125</v>
      </c>
      <c r="D286" s="67">
        <f t="shared" si="10"/>
        <v>23.0625</v>
      </c>
      <c r="E286" s="67">
        <v>-1040736</v>
      </c>
      <c r="F286" s="67">
        <f t="shared" si="11"/>
        <v>12.045555555555556</v>
      </c>
      <c r="G286" s="34">
        <f t="shared" si="12"/>
        <v>0.9872769288562897</v>
      </c>
    </row>
    <row r="287" spans="1:7">
      <c r="A287" s="20" t="s">
        <v>55</v>
      </c>
      <c r="B287" s="33">
        <v>37810</v>
      </c>
      <c r="C287" s="35">
        <v>0.234375</v>
      </c>
      <c r="D287" s="67">
        <f t="shared" si="10"/>
        <v>23.1875</v>
      </c>
      <c r="E287" s="67">
        <v>-1040887</v>
      </c>
      <c r="F287" s="67">
        <f t="shared" si="11"/>
        <v>12.047303240740741</v>
      </c>
      <c r="G287" s="34">
        <f t="shared" si="12"/>
        <v>0.98742017249949721</v>
      </c>
    </row>
    <row r="288" spans="1:7">
      <c r="A288" s="20" t="s">
        <v>55</v>
      </c>
      <c r="B288" s="33">
        <v>37855</v>
      </c>
      <c r="C288" s="35">
        <v>0.890625</v>
      </c>
      <c r="D288" s="67">
        <f t="shared" si="10"/>
        <v>23.3125</v>
      </c>
      <c r="E288" s="67">
        <v>-1041036</v>
      </c>
      <c r="F288" s="67">
        <f t="shared" si="11"/>
        <v>12.049027777777777</v>
      </c>
      <c r="G288" s="34">
        <f t="shared" si="12"/>
        <v>0.98756151887590737</v>
      </c>
    </row>
    <row r="289" spans="1:7">
      <c r="A289" s="20" t="s">
        <v>55</v>
      </c>
      <c r="B289" s="33">
        <v>37901</v>
      </c>
      <c r="C289" s="35">
        <v>0.546875</v>
      </c>
      <c r="D289" s="67">
        <f t="shared" si="10"/>
        <v>23.4375</v>
      </c>
      <c r="E289" s="67">
        <v>-1041182</v>
      </c>
      <c r="F289" s="67">
        <f t="shared" si="11"/>
        <v>12.050717592592592</v>
      </c>
      <c r="G289" s="34">
        <f t="shared" si="12"/>
        <v>0.98770001935212137</v>
      </c>
    </row>
    <row r="290" spans="1:7">
      <c r="A290" s="20" t="s">
        <v>55</v>
      </c>
      <c r="B290" s="33">
        <v>37947</v>
      </c>
      <c r="C290" s="35">
        <v>0.203125</v>
      </c>
      <c r="D290" s="67">
        <f t="shared" si="10"/>
        <v>23.5625</v>
      </c>
      <c r="E290" s="67">
        <v>-1041326</v>
      </c>
      <c r="F290" s="67">
        <f t="shared" si="11"/>
        <v>12.052384259259259</v>
      </c>
      <c r="G290" s="34">
        <f t="shared" si="12"/>
        <v>0.98783662256153792</v>
      </c>
    </row>
    <row r="291" spans="1:7">
      <c r="A291" s="20" t="s">
        <v>55</v>
      </c>
      <c r="B291" s="33">
        <v>37992</v>
      </c>
      <c r="C291" s="35">
        <v>0.859375</v>
      </c>
      <c r="D291" s="67">
        <f t="shared" si="10"/>
        <v>23.6875</v>
      </c>
      <c r="E291" s="67">
        <v>-1041468</v>
      </c>
      <c r="F291" s="67">
        <f t="shared" si="11"/>
        <v>12.054027777777778</v>
      </c>
      <c r="G291" s="34">
        <f t="shared" si="12"/>
        <v>0.98797132850415692</v>
      </c>
    </row>
    <row r="292" spans="1:7">
      <c r="A292" s="20" t="s">
        <v>55</v>
      </c>
      <c r="B292" s="33">
        <v>38038</v>
      </c>
      <c r="C292" s="35">
        <v>0.515625</v>
      </c>
      <c r="D292" s="67">
        <f t="shared" si="10"/>
        <v>23.8125</v>
      </c>
      <c r="E292" s="67">
        <v>-1041608</v>
      </c>
      <c r="F292" s="67">
        <f t="shared" si="11"/>
        <v>12.055648148148148</v>
      </c>
      <c r="G292" s="34">
        <f t="shared" si="12"/>
        <v>0.98810413717997847</v>
      </c>
    </row>
    <row r="293" spans="1:7">
      <c r="A293" s="20" t="s">
        <v>55</v>
      </c>
      <c r="B293" s="33">
        <v>38084</v>
      </c>
      <c r="C293" s="35">
        <v>0.171875</v>
      </c>
      <c r="D293" s="67">
        <f t="shared" si="10"/>
        <v>23.9375</v>
      </c>
      <c r="E293" s="67">
        <v>-1041745</v>
      </c>
      <c r="F293" s="67">
        <f t="shared" si="11"/>
        <v>12.057233796296297</v>
      </c>
      <c r="G293" s="34">
        <f t="shared" si="12"/>
        <v>0.98823409995560396</v>
      </c>
    </row>
    <row r="294" spans="1:7">
      <c r="A294" s="20" t="s">
        <v>55</v>
      </c>
      <c r="B294" s="33">
        <v>38129</v>
      </c>
      <c r="C294" s="35">
        <v>0.828125</v>
      </c>
      <c r="D294" s="67">
        <f t="shared" ref="D294:D301" si="13">((B294+C294)-$D$100)/365.25</f>
        <v>24.0625</v>
      </c>
      <c r="E294" s="67">
        <v>-1041881</v>
      </c>
      <c r="F294" s="67">
        <f t="shared" ref="F294:F301" si="14">-E294/86400</f>
        <v>12.058807870370371</v>
      </c>
      <c r="G294" s="34">
        <f t="shared" ref="G294:G301" si="15">F294/$C$53</f>
        <v>0.98836311409783073</v>
      </c>
    </row>
    <row r="295" spans="1:7">
      <c r="A295" s="20" t="s">
        <v>55</v>
      </c>
      <c r="B295" s="33">
        <v>38175</v>
      </c>
      <c r="C295" s="35">
        <v>0.484375</v>
      </c>
      <c r="D295" s="67">
        <f t="shared" si="13"/>
        <v>24.1875</v>
      </c>
      <c r="E295" s="67">
        <v>-1042015</v>
      </c>
      <c r="F295" s="67">
        <f t="shared" si="14"/>
        <v>12.060358796296295</v>
      </c>
      <c r="G295" s="34">
        <f t="shared" si="15"/>
        <v>0.98849023097325994</v>
      </c>
    </row>
    <row r="296" spans="1:7">
      <c r="A296" s="20" t="s">
        <v>55</v>
      </c>
      <c r="B296" s="33">
        <v>38221</v>
      </c>
      <c r="C296" s="35">
        <v>0.140625</v>
      </c>
      <c r="D296" s="67">
        <f t="shared" si="13"/>
        <v>24.3125</v>
      </c>
      <c r="E296" s="67">
        <v>-1042147</v>
      </c>
      <c r="F296" s="67">
        <f t="shared" si="14"/>
        <v>12.061886574074075</v>
      </c>
      <c r="G296" s="34">
        <f t="shared" si="15"/>
        <v>0.98861545058189182</v>
      </c>
    </row>
    <row r="297" spans="1:7">
      <c r="A297" s="20" t="s">
        <v>55</v>
      </c>
      <c r="B297" s="33">
        <v>38266</v>
      </c>
      <c r="C297" s="35">
        <v>0.796875</v>
      </c>
      <c r="D297" s="67">
        <f t="shared" si="13"/>
        <v>24.4375</v>
      </c>
      <c r="E297" s="67">
        <v>-1042277</v>
      </c>
      <c r="F297" s="67">
        <f t="shared" si="14"/>
        <v>12.063391203703704</v>
      </c>
      <c r="G297" s="34">
        <f t="shared" si="15"/>
        <v>0.98873877292372614</v>
      </c>
    </row>
    <row r="298" spans="1:7">
      <c r="A298" s="20" t="s">
        <v>55</v>
      </c>
      <c r="B298" s="33">
        <v>38312</v>
      </c>
      <c r="C298" s="35">
        <v>0.453125</v>
      </c>
      <c r="D298" s="67">
        <f t="shared" si="13"/>
        <v>24.5625</v>
      </c>
      <c r="E298" s="67">
        <v>-1042405</v>
      </c>
      <c r="F298" s="67">
        <f t="shared" si="14"/>
        <v>12.064872685185184</v>
      </c>
      <c r="G298" s="34">
        <f t="shared" si="15"/>
        <v>0.9888601979987629</v>
      </c>
    </row>
    <row r="299" spans="1:7">
      <c r="A299" s="20" t="s">
        <v>55</v>
      </c>
      <c r="B299" s="33">
        <v>38358</v>
      </c>
      <c r="C299" s="35">
        <v>0.109375</v>
      </c>
      <c r="D299" s="67">
        <f t="shared" si="13"/>
        <v>24.6875</v>
      </c>
      <c r="E299" s="67">
        <v>-1042531</v>
      </c>
      <c r="F299" s="67">
        <f t="shared" si="14"/>
        <v>12.066331018518518</v>
      </c>
      <c r="G299" s="34">
        <f t="shared" si="15"/>
        <v>0.98897972580700244</v>
      </c>
    </row>
    <row r="300" spans="1:7">
      <c r="A300" s="20" t="s">
        <v>55</v>
      </c>
      <c r="B300" s="33">
        <v>38403</v>
      </c>
      <c r="C300" s="35">
        <v>0.765625</v>
      </c>
      <c r="D300" s="67">
        <f t="shared" si="13"/>
        <v>24.8125</v>
      </c>
      <c r="E300" s="67">
        <v>-1236401</v>
      </c>
      <c r="F300" s="67">
        <f t="shared" si="14"/>
        <v>14.310196759259259</v>
      </c>
      <c r="G300" s="34">
        <f t="shared" si="15"/>
        <v>1.1728912828179725</v>
      </c>
    </row>
    <row r="301" spans="1:7">
      <c r="A301" s="20" t="s">
        <v>55</v>
      </c>
      <c r="B301" s="33">
        <v>38449</v>
      </c>
      <c r="C301" s="35">
        <v>0.421875</v>
      </c>
      <c r="D301" s="67">
        <f t="shared" si="13"/>
        <v>24.9375</v>
      </c>
      <c r="E301" s="67">
        <v>-1236581</v>
      </c>
      <c r="F301" s="67">
        <f t="shared" si="14"/>
        <v>14.312280092592593</v>
      </c>
      <c r="G301" s="34">
        <f t="shared" si="15"/>
        <v>1.1730620368297431</v>
      </c>
    </row>
  </sheetData>
  <mergeCells count="5">
    <mergeCell ref="L2:L5"/>
    <mergeCell ref="M2:T2"/>
    <mergeCell ref="Q3:Q5"/>
    <mergeCell ref="L1:T1"/>
    <mergeCell ref="A31:E3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T6302"/>
  <sheetViews>
    <sheetView workbookViewId="0"/>
  </sheetViews>
  <sheetFormatPr defaultRowHeight="15"/>
  <cols>
    <col min="1" max="1" width="11.85546875" style="20" bestFit="1" customWidth="1"/>
    <col min="2" max="2" width="10.7109375" style="20" bestFit="1" customWidth="1"/>
    <col min="3" max="3" width="10" style="20" bestFit="1" customWidth="1"/>
    <col min="4" max="4" width="9.7109375" style="20" bestFit="1" customWidth="1"/>
    <col min="5" max="5" width="12.7109375" style="20" bestFit="1" customWidth="1"/>
    <col min="6" max="16384" width="9.140625" style="20"/>
  </cols>
  <sheetData>
    <row r="1" spans="1:20">
      <c r="A1" s="2">
        <v>22840</v>
      </c>
      <c r="L1" s="65" t="s">
        <v>105</v>
      </c>
      <c r="M1" s="65"/>
      <c r="N1" s="65"/>
      <c r="O1" s="65"/>
      <c r="P1" s="65"/>
      <c r="Q1" s="65"/>
      <c r="R1" s="65"/>
      <c r="S1" s="65"/>
      <c r="T1" s="65"/>
    </row>
    <row r="2" spans="1:20" ht="15" customHeight="1">
      <c r="L2" s="59" t="s">
        <v>9</v>
      </c>
      <c r="M2" s="62" t="s">
        <v>10</v>
      </c>
      <c r="N2" s="63"/>
      <c r="O2" s="63"/>
      <c r="P2" s="63"/>
      <c r="Q2" s="63"/>
      <c r="R2" s="63"/>
      <c r="S2" s="63"/>
      <c r="T2" s="64"/>
    </row>
    <row r="3" spans="1:20" ht="30">
      <c r="L3" s="60"/>
      <c r="M3" s="50" t="s">
        <v>11</v>
      </c>
      <c r="N3" s="50" t="s">
        <v>12</v>
      </c>
      <c r="O3" s="50" t="s">
        <v>13</v>
      </c>
      <c r="P3" s="50" t="s">
        <v>14</v>
      </c>
      <c r="Q3" s="59" t="s">
        <v>15</v>
      </c>
      <c r="R3" s="50" t="s">
        <v>16</v>
      </c>
      <c r="S3" s="50" t="s">
        <v>17</v>
      </c>
      <c r="T3" s="50" t="s">
        <v>18</v>
      </c>
    </row>
    <row r="4" spans="1:20">
      <c r="L4" s="60"/>
      <c r="M4" s="51" t="s">
        <v>19</v>
      </c>
      <c r="N4" s="51" t="s">
        <v>20</v>
      </c>
      <c r="O4" s="51" t="s">
        <v>20</v>
      </c>
      <c r="P4" s="51" t="s">
        <v>20</v>
      </c>
      <c r="Q4" s="60"/>
      <c r="R4" s="51" t="s">
        <v>21</v>
      </c>
      <c r="S4" s="51" t="s">
        <v>22</v>
      </c>
      <c r="T4" s="51" t="s">
        <v>21</v>
      </c>
    </row>
    <row r="5" spans="1:20">
      <c r="L5" s="61"/>
      <c r="M5" s="52" t="s">
        <v>20</v>
      </c>
      <c r="N5" s="52"/>
      <c r="O5" s="52"/>
      <c r="P5" s="52"/>
      <c r="Q5" s="61"/>
      <c r="R5" s="52"/>
      <c r="S5" s="52" t="s">
        <v>23</v>
      </c>
      <c r="T5" s="52"/>
    </row>
    <row r="6" spans="1:20">
      <c r="L6" s="22" t="s">
        <v>24</v>
      </c>
      <c r="M6" s="21">
        <v>-5752</v>
      </c>
      <c r="N6" s="21">
        <v>-6317</v>
      </c>
      <c r="O6" s="21">
        <v>-4817</v>
      </c>
      <c r="P6" s="21">
        <v>-934</v>
      </c>
      <c r="Q6" s="21">
        <v>-1852</v>
      </c>
      <c r="R6" s="21">
        <v>74.400000000000006</v>
      </c>
      <c r="S6" s="21">
        <v>37.25</v>
      </c>
      <c r="T6" s="21">
        <v>0</v>
      </c>
    </row>
    <row r="7" spans="1:20">
      <c r="L7" s="22" t="s">
        <v>25</v>
      </c>
      <c r="M7" s="21">
        <v>0</v>
      </c>
      <c r="N7" s="21">
        <v>0</v>
      </c>
      <c r="O7" s="21">
        <v>0</v>
      </c>
      <c r="P7" s="21">
        <v>0</v>
      </c>
      <c r="Q7" s="21">
        <v>0</v>
      </c>
      <c r="R7" s="21">
        <v>0</v>
      </c>
      <c r="S7" s="21">
        <v>0</v>
      </c>
      <c r="T7" s="21">
        <v>0</v>
      </c>
    </row>
    <row r="8" spans="1:20">
      <c r="L8" s="22" t="s">
        <v>26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</row>
    <row r="9" spans="1:20">
      <c r="L9" s="22" t="s">
        <v>27</v>
      </c>
      <c r="M9" s="21">
        <v>0</v>
      </c>
      <c r="N9" s="21">
        <v>0</v>
      </c>
      <c r="O9" s="21">
        <v>0</v>
      </c>
      <c r="P9" s="21">
        <v>0</v>
      </c>
      <c r="Q9" s="21">
        <v>0</v>
      </c>
      <c r="R9" s="21">
        <v>0</v>
      </c>
      <c r="S9" s="21">
        <v>0</v>
      </c>
      <c r="T9" s="21">
        <v>0</v>
      </c>
    </row>
    <row r="10" spans="1:20">
      <c r="L10" s="22" t="s">
        <v>28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</row>
    <row r="11" spans="1:20">
      <c r="L11" s="22" t="s">
        <v>29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</row>
    <row r="12" spans="1:20">
      <c r="L12" s="22" t="s">
        <v>30</v>
      </c>
      <c r="M12" s="21">
        <v>-137797</v>
      </c>
      <c r="N12" s="21">
        <v>-150545</v>
      </c>
      <c r="O12" s="21">
        <v>-116830</v>
      </c>
      <c r="P12" s="21">
        <v>-20967</v>
      </c>
      <c r="Q12" s="21">
        <v>-42483</v>
      </c>
      <c r="R12" s="21">
        <v>95.5</v>
      </c>
      <c r="S12" s="21">
        <v>38.92</v>
      </c>
      <c r="T12" s="21">
        <v>0</v>
      </c>
    </row>
    <row r="13" spans="1:20">
      <c r="L13" s="22" t="s">
        <v>31</v>
      </c>
      <c r="M13" s="21">
        <v>-34819</v>
      </c>
      <c r="N13" s="21">
        <v>-39673</v>
      </c>
      <c r="O13" s="21">
        <v>-29573</v>
      </c>
      <c r="P13" s="21">
        <v>-5246</v>
      </c>
      <c r="Q13" s="21">
        <v>-12333</v>
      </c>
      <c r="R13" s="21">
        <v>98.6</v>
      </c>
      <c r="S13" s="21">
        <v>33.880000000000003</v>
      </c>
      <c r="T13" s="21">
        <v>0</v>
      </c>
    </row>
    <row r="14" spans="1:20">
      <c r="L14" s="22" t="s">
        <v>32</v>
      </c>
      <c r="M14" s="21">
        <v>-36594</v>
      </c>
      <c r="N14" s="21">
        <v>-38461</v>
      </c>
      <c r="O14" s="21">
        <v>-30951</v>
      </c>
      <c r="P14" s="21">
        <v>-5642</v>
      </c>
      <c r="Q14" s="21">
        <v>-10245</v>
      </c>
      <c r="R14" s="21">
        <v>91.5</v>
      </c>
      <c r="S14" s="21">
        <v>42.86</v>
      </c>
      <c r="T14" s="21">
        <v>0</v>
      </c>
    </row>
    <row r="15" spans="1:20">
      <c r="L15" s="22" t="s">
        <v>33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</row>
    <row r="16" spans="1:20">
      <c r="L16" s="8" t="s">
        <v>34</v>
      </c>
      <c r="Q16" s="20">
        <f>SUM(Q6:Q15)</f>
        <v>-66913</v>
      </c>
    </row>
    <row r="27" spans="1:9">
      <c r="A27" s="3" t="s">
        <v>0</v>
      </c>
      <c r="B27" s="3"/>
      <c r="C27" s="3" t="s">
        <v>1</v>
      </c>
      <c r="D27" s="3"/>
      <c r="E27" s="1" t="s">
        <v>2</v>
      </c>
      <c r="F27" s="1"/>
      <c r="G27" s="1"/>
      <c r="H27" s="1"/>
      <c r="I27" s="1"/>
    </row>
    <row r="28" spans="1:9">
      <c r="A28" s="4">
        <f>-Q16</f>
        <v>66913</v>
      </c>
      <c r="B28" s="4" t="s">
        <v>3</v>
      </c>
      <c r="C28" s="9">
        <v>21726014</v>
      </c>
      <c r="D28" s="1" t="s">
        <v>4</v>
      </c>
      <c r="E28" s="12">
        <f>C29/A28</f>
        <v>2.722514382996819</v>
      </c>
      <c r="F28" s="1"/>
      <c r="G28" s="1"/>
      <c r="H28" s="1"/>
      <c r="I28" s="1"/>
    </row>
    <row r="29" spans="1:9">
      <c r="A29" s="1"/>
      <c r="B29" s="1"/>
      <c r="C29" s="10">
        <f>(C28*0.00002295675)*365.25</f>
        <v>182171.60490946614</v>
      </c>
      <c r="D29" s="1" t="s">
        <v>5</v>
      </c>
      <c r="E29" s="1"/>
      <c r="F29" s="1"/>
      <c r="G29" s="1"/>
      <c r="H29" s="1"/>
      <c r="I29" s="1"/>
    </row>
    <row r="30" spans="1:9">
      <c r="A30" s="1"/>
      <c r="B30" s="1"/>
      <c r="C30" s="10"/>
      <c r="D30" s="1"/>
      <c r="E30" s="1"/>
      <c r="F30" s="1"/>
      <c r="G30" s="1"/>
      <c r="H30" s="1"/>
      <c r="I30" s="1"/>
    </row>
    <row r="31" spans="1:9">
      <c r="A31" s="66" t="s">
        <v>106</v>
      </c>
      <c r="B31" s="66"/>
      <c r="C31" s="66"/>
      <c r="D31" s="66"/>
      <c r="E31" s="66"/>
      <c r="F31" s="1"/>
      <c r="G31" s="5"/>
      <c r="H31" s="3"/>
      <c r="I31" s="3"/>
    </row>
    <row r="32" spans="1:9" s="16" customFormat="1" ht="25.5">
      <c r="A32" s="15" t="s">
        <v>6</v>
      </c>
      <c r="B32" s="15" t="s">
        <v>7</v>
      </c>
      <c r="C32" s="15" t="s">
        <v>8</v>
      </c>
      <c r="D32" s="15" t="s">
        <v>5</v>
      </c>
      <c r="E32" s="15" t="s">
        <v>90</v>
      </c>
      <c r="F32" s="15"/>
      <c r="G32" s="15"/>
      <c r="H32" s="15"/>
      <c r="I32" s="15"/>
    </row>
    <row r="33" spans="1:9">
      <c r="A33" s="20" t="s">
        <v>35</v>
      </c>
      <c r="B33" s="20">
        <v>-52659.13</v>
      </c>
      <c r="C33" s="12">
        <f>-B33/86400</f>
        <v>0.60948067129629624</v>
      </c>
      <c r="D33" s="10">
        <f>-(B33*0.00002295675)*365.25</f>
        <v>441.54432677969436</v>
      </c>
      <c r="E33" s="17">
        <f t="shared" ref="E33:E52" si="0">$A$28/C33</f>
        <v>109786.91064588421</v>
      </c>
      <c r="F33" s="6"/>
      <c r="G33" s="7"/>
      <c r="H33" s="7"/>
      <c r="I33" s="7"/>
    </row>
    <row r="34" spans="1:9">
      <c r="A34" s="20" t="s">
        <v>36</v>
      </c>
      <c r="B34" s="20">
        <v>-2007.107</v>
      </c>
      <c r="C34" s="12">
        <f t="shared" ref="C34:C86" si="1">-B34/86400</f>
        <v>2.3230405092592592E-2</v>
      </c>
      <c r="D34" s="10">
        <f t="shared" ref="D34:D86" si="2">-(B34*0.00002295675)*365.25</f>
        <v>16.829497735526811</v>
      </c>
      <c r="E34" s="17">
        <f t="shared" si="0"/>
        <v>2880406.0770053617</v>
      </c>
      <c r="F34" s="6"/>
      <c r="G34" s="7"/>
      <c r="H34" s="7"/>
      <c r="I34" s="7"/>
    </row>
    <row r="35" spans="1:9">
      <c r="A35" s="20" t="s">
        <v>37</v>
      </c>
      <c r="B35" s="20">
        <v>-5075.5230000000001</v>
      </c>
      <c r="C35" s="12">
        <f t="shared" si="1"/>
        <v>5.8744479166666669E-2</v>
      </c>
      <c r="D35" s="10">
        <f t="shared" si="2"/>
        <v>42.558021488198818</v>
      </c>
      <c r="E35" s="17">
        <f t="shared" si="0"/>
        <v>1139051.7193991633</v>
      </c>
      <c r="F35" s="6"/>
      <c r="G35" s="7"/>
      <c r="H35" s="7"/>
      <c r="I35" s="7"/>
    </row>
    <row r="36" spans="1:9">
      <c r="A36" s="20" t="s">
        <v>38</v>
      </c>
      <c r="B36" s="20">
        <v>-4872.7650000000003</v>
      </c>
      <c r="C36" s="12">
        <f t="shared" si="1"/>
        <v>5.639774305555556E-2</v>
      </c>
      <c r="D36" s="10">
        <f t="shared" si="2"/>
        <v>40.857905200497193</v>
      </c>
      <c r="E36" s="17">
        <f t="shared" si="0"/>
        <v>1186448.1870149698</v>
      </c>
      <c r="F36" s="6"/>
      <c r="G36" s="7"/>
      <c r="H36" s="7"/>
      <c r="I36" s="7"/>
    </row>
    <row r="37" spans="1:9">
      <c r="A37" s="20" t="s">
        <v>39</v>
      </c>
      <c r="B37" s="20">
        <v>-917.9153</v>
      </c>
      <c r="C37" s="12">
        <f t="shared" si="1"/>
        <v>1.0624019675925927E-2</v>
      </c>
      <c r="D37" s="10">
        <f t="shared" si="2"/>
        <v>7.696676591111193</v>
      </c>
      <c r="E37" s="17">
        <f t="shared" si="0"/>
        <v>6298275.2330198651</v>
      </c>
      <c r="F37" s="6"/>
      <c r="G37" s="7"/>
      <c r="H37" s="7"/>
      <c r="I37" s="7"/>
    </row>
    <row r="38" spans="1:9">
      <c r="A38" s="20" t="s">
        <v>40</v>
      </c>
      <c r="B38" s="20">
        <v>-20179.669999999998</v>
      </c>
      <c r="C38" s="12">
        <f t="shared" si="1"/>
        <v>0.23356099537037034</v>
      </c>
      <c r="D38" s="10">
        <f t="shared" si="2"/>
        <v>169.2055832442806</v>
      </c>
      <c r="E38" s="17">
        <f t="shared" si="0"/>
        <v>286490.47283726645</v>
      </c>
      <c r="F38" s="1"/>
      <c r="G38" s="1"/>
      <c r="H38" s="1"/>
      <c r="I38" s="1"/>
    </row>
    <row r="39" spans="1:9">
      <c r="A39" s="20" t="s">
        <v>41</v>
      </c>
      <c r="B39" s="20">
        <v>-90.511570000000006</v>
      </c>
      <c r="C39" s="19">
        <f t="shared" si="1"/>
        <v>1.0475876157407407E-3</v>
      </c>
      <c r="D39" s="10">
        <f t="shared" si="2"/>
        <v>0.75893525474923695</v>
      </c>
      <c r="E39" s="17">
        <f t="shared" si="0"/>
        <v>63873416.404112756</v>
      </c>
      <c r="F39" s="1"/>
      <c r="G39" s="1"/>
      <c r="H39" s="1"/>
      <c r="I39" s="1"/>
    </row>
    <row r="40" spans="1:9">
      <c r="A40" s="20" t="s">
        <v>42</v>
      </c>
      <c r="B40" s="20">
        <v>-31107.599999999999</v>
      </c>
      <c r="C40" s="12">
        <f t="shared" si="1"/>
        <v>0.36004166666666665</v>
      </c>
      <c r="D40" s="10">
        <f t="shared" si="2"/>
        <v>260.83576199857498</v>
      </c>
      <c r="E40" s="17">
        <f t="shared" si="0"/>
        <v>185847.93426686726</v>
      </c>
      <c r="F40" s="1"/>
      <c r="G40" s="1"/>
      <c r="H40" s="1"/>
      <c r="I40" s="1"/>
    </row>
    <row r="41" spans="1:9">
      <c r="A41" s="20" t="s">
        <v>43</v>
      </c>
      <c r="B41" s="20">
        <v>-74053.8</v>
      </c>
      <c r="C41" s="12">
        <f t="shared" si="1"/>
        <v>0.85710416666666667</v>
      </c>
      <c r="D41" s="10">
        <f t="shared" si="2"/>
        <v>620.9376278430376</v>
      </c>
      <c r="E41" s="17">
        <f t="shared" si="0"/>
        <v>78068.690600617396</v>
      </c>
      <c r="F41" s="1"/>
      <c r="G41" s="1"/>
      <c r="H41" s="1"/>
      <c r="I41" s="1"/>
    </row>
    <row r="42" spans="1:9">
      <c r="A42" s="20" t="s">
        <v>44</v>
      </c>
      <c r="B42" s="20">
        <v>-8940.5409999999993</v>
      </c>
      <c r="C42" s="12">
        <f t="shared" si="1"/>
        <v>0.10347848379629629</v>
      </c>
      <c r="D42" s="10">
        <f t="shared" si="2"/>
        <v>74.966015520789185</v>
      </c>
      <c r="E42" s="17">
        <f t="shared" si="0"/>
        <v>646636.84222241142</v>
      </c>
      <c r="F42" s="1"/>
      <c r="G42" s="1"/>
      <c r="H42" s="1"/>
      <c r="I42" s="1"/>
    </row>
    <row r="43" spans="1:9">
      <c r="A43" s="20" t="s">
        <v>45</v>
      </c>
      <c r="B43" s="20">
        <v>-12476.9</v>
      </c>
      <c r="C43" s="12">
        <f t="shared" si="1"/>
        <v>0.14440856481481482</v>
      </c>
      <c r="D43" s="10">
        <f t="shared" si="2"/>
        <v>104.61821930589376</v>
      </c>
      <c r="E43" s="17">
        <f t="shared" si="0"/>
        <v>463358.94332726876</v>
      </c>
      <c r="F43" s="1"/>
      <c r="G43" s="1"/>
      <c r="H43" s="1"/>
      <c r="I43" s="1"/>
    </row>
    <row r="44" spans="1:9">
      <c r="A44" s="20" t="s">
        <v>46</v>
      </c>
      <c r="B44" s="20">
        <v>-2361622</v>
      </c>
      <c r="C44" s="12">
        <f t="shared" si="1"/>
        <v>27.333587962962962</v>
      </c>
      <c r="D44" s="10">
        <f t="shared" si="2"/>
        <v>19802.089326164623</v>
      </c>
      <c r="E44" s="17">
        <f t="shared" si="0"/>
        <v>2448.0137803594312</v>
      </c>
      <c r="F44" s="1"/>
      <c r="G44" s="1"/>
      <c r="H44" s="1"/>
      <c r="I44" s="1"/>
    </row>
    <row r="45" spans="1:9">
      <c r="A45" s="20" t="s">
        <v>47</v>
      </c>
      <c r="B45" s="20">
        <v>-7324.2370000000001</v>
      </c>
      <c r="C45" s="12">
        <f t="shared" si="1"/>
        <v>8.477126157407408E-2</v>
      </c>
      <c r="D45" s="10">
        <f t="shared" si="2"/>
        <v>61.413382548096187</v>
      </c>
      <c r="E45" s="17">
        <f t="shared" si="0"/>
        <v>789335.89942542813</v>
      </c>
    </row>
    <row r="46" spans="1:9">
      <c r="A46" s="20" t="s">
        <v>48</v>
      </c>
      <c r="B46" s="20">
        <v>-3236.578</v>
      </c>
      <c r="C46" s="12">
        <f t="shared" si="1"/>
        <v>3.7460393518518521E-2</v>
      </c>
      <c r="D46" s="10">
        <f t="shared" si="2"/>
        <v>27.138554208547877</v>
      </c>
      <c r="E46" s="17">
        <f t="shared" si="0"/>
        <v>1786233.2376973457</v>
      </c>
    </row>
    <row r="47" spans="1:9">
      <c r="A47" s="20" t="s">
        <v>49</v>
      </c>
      <c r="B47" s="20">
        <v>-48898.63</v>
      </c>
      <c r="C47" s="12">
        <f t="shared" si="1"/>
        <v>0.56595636574074071</v>
      </c>
      <c r="D47" s="10">
        <f t="shared" si="2"/>
        <v>410.01271125822564</v>
      </c>
      <c r="E47" s="17">
        <f t="shared" si="0"/>
        <v>118229.96267993603</v>
      </c>
    </row>
    <row r="48" spans="1:9">
      <c r="A48" s="20" t="s">
        <v>50</v>
      </c>
      <c r="B48" s="20">
        <v>-318110.40000000002</v>
      </c>
      <c r="C48" s="12">
        <f t="shared" si="1"/>
        <v>3.6818333333333335</v>
      </c>
      <c r="D48" s="10">
        <f t="shared" si="2"/>
        <v>2667.3407329293</v>
      </c>
      <c r="E48" s="17">
        <f t="shared" si="0"/>
        <v>18173.826445158662</v>
      </c>
    </row>
    <row r="49" spans="1:5">
      <c r="A49" s="20" t="s">
        <v>51</v>
      </c>
      <c r="B49" s="20">
        <v>-3791.5990000000002</v>
      </c>
      <c r="C49" s="12">
        <f t="shared" si="1"/>
        <v>4.3884247685185188E-2</v>
      </c>
      <c r="D49" s="10">
        <f t="shared" si="2"/>
        <v>31.792379172872064</v>
      </c>
      <c r="E49" s="17">
        <f t="shared" si="0"/>
        <v>1524761.2418929322</v>
      </c>
    </row>
    <row r="50" spans="1:5">
      <c r="A50" s="20" t="s">
        <v>52</v>
      </c>
      <c r="B50" s="20">
        <v>-33096.720000000001</v>
      </c>
      <c r="C50" s="12">
        <f t="shared" si="1"/>
        <v>0.38306388888888893</v>
      </c>
      <c r="D50" s="10">
        <f t="shared" si="2"/>
        <v>277.51443958561498</v>
      </c>
      <c r="E50" s="17">
        <f t="shared" si="0"/>
        <v>174678.43339158682</v>
      </c>
    </row>
    <row r="51" spans="1:5">
      <c r="A51" s="20" t="s">
        <v>53</v>
      </c>
      <c r="B51" s="20">
        <v>-598675.9</v>
      </c>
      <c r="C51" s="12">
        <f t="shared" si="1"/>
        <v>6.9291192129629628</v>
      </c>
      <c r="D51" s="10">
        <f t="shared" si="2"/>
        <v>5019.8692463154566</v>
      </c>
      <c r="E51" s="17">
        <f t="shared" si="0"/>
        <v>9656.782910419477</v>
      </c>
    </row>
    <row r="52" spans="1:5">
      <c r="A52" s="20" t="s">
        <v>54</v>
      </c>
      <c r="B52" s="20">
        <v>-48250.080000000002</v>
      </c>
      <c r="C52" s="12">
        <f t="shared" si="1"/>
        <v>0.55845</v>
      </c>
      <c r="D52" s="10">
        <f t="shared" si="2"/>
        <v>404.57465003061003</v>
      </c>
      <c r="E52" s="17">
        <f t="shared" si="0"/>
        <v>119819.14226877966</v>
      </c>
    </row>
    <row r="53" spans="1:5">
      <c r="A53" s="20" t="s">
        <v>55</v>
      </c>
      <c r="B53" s="20">
        <v>-825483.3</v>
      </c>
      <c r="C53" s="13">
        <f t="shared" si="1"/>
        <v>9.5542048611111117</v>
      </c>
      <c r="D53" s="14">
        <f t="shared" si="2"/>
        <v>6921.6386211921936</v>
      </c>
      <c r="E53" s="14">
        <f>$A$28/C53</f>
        <v>7003.5132146222695</v>
      </c>
    </row>
    <row r="54" spans="1:5">
      <c r="A54" s="20" t="s">
        <v>56</v>
      </c>
      <c r="B54" s="20">
        <v>-526232.5</v>
      </c>
      <c r="C54" s="12">
        <f t="shared" si="1"/>
        <v>6.0906539351851849</v>
      </c>
      <c r="D54" s="10">
        <f t="shared" si="2"/>
        <v>4412.4347466829695</v>
      </c>
      <c r="E54" s="18">
        <f t="shared" ref="E54:E86" si="3">$A$28/C54</f>
        <v>10986.176642453669</v>
      </c>
    </row>
    <row r="55" spans="1:5">
      <c r="A55" s="20" t="s">
        <v>57</v>
      </c>
      <c r="B55" s="20">
        <v>-2016596</v>
      </c>
      <c r="C55" s="12">
        <f t="shared" si="1"/>
        <v>23.340231481481482</v>
      </c>
      <c r="D55" s="10">
        <f t="shared" si="2"/>
        <v>16909.062553950749</v>
      </c>
      <c r="E55" s="18">
        <f t="shared" si="3"/>
        <v>2866.852458301018</v>
      </c>
    </row>
    <row r="56" spans="1:5">
      <c r="A56" s="20" t="s">
        <v>58</v>
      </c>
      <c r="B56" s="20">
        <v>-78.526349999999994</v>
      </c>
      <c r="C56" s="19">
        <f t="shared" si="1"/>
        <v>9.0886979166666655E-4</v>
      </c>
      <c r="D56" s="10">
        <f t="shared" si="2"/>
        <v>0.6584397491036531</v>
      </c>
      <c r="E56" s="18">
        <f t="shared" si="3"/>
        <v>73622207.068073332</v>
      </c>
    </row>
    <row r="57" spans="1:5">
      <c r="A57" s="20" t="s">
        <v>59</v>
      </c>
      <c r="B57" s="20">
        <v>-1633.65</v>
      </c>
      <c r="C57" s="12">
        <f t="shared" si="1"/>
        <v>1.8907986111111112E-2</v>
      </c>
      <c r="D57" s="10">
        <f t="shared" si="2"/>
        <v>13.698078366346877</v>
      </c>
      <c r="E57" s="18">
        <f t="shared" si="3"/>
        <v>3538875.0344320997</v>
      </c>
    </row>
    <row r="58" spans="1:5">
      <c r="A58" s="20" t="s">
        <v>60</v>
      </c>
      <c r="B58" s="20">
        <v>-780976.1</v>
      </c>
      <c r="C58" s="12">
        <f t="shared" si="1"/>
        <v>9.0390752314814815</v>
      </c>
      <c r="D58" s="10">
        <f t="shared" si="2"/>
        <v>6548.4478438122942</v>
      </c>
      <c r="E58" s="18">
        <f t="shared" si="3"/>
        <v>7402.6378015921355</v>
      </c>
    </row>
    <row r="59" spans="1:5">
      <c r="A59" s="20" t="s">
        <v>61</v>
      </c>
      <c r="B59" s="20">
        <v>-6225.9759999999997</v>
      </c>
      <c r="C59" s="12">
        <f t="shared" si="1"/>
        <v>7.2059907407407406E-2</v>
      </c>
      <c r="D59" s="10">
        <f t="shared" si="2"/>
        <v>52.204515750004497</v>
      </c>
      <c r="E59" s="18">
        <f t="shared" si="3"/>
        <v>928574.60420663364</v>
      </c>
    </row>
    <row r="60" spans="1:5">
      <c r="A60" s="20" t="s">
        <v>62</v>
      </c>
      <c r="B60" s="20">
        <v>-2608075</v>
      </c>
      <c r="C60" s="12">
        <f t="shared" si="1"/>
        <v>30.18605324074074</v>
      </c>
      <c r="D60" s="10">
        <f t="shared" si="2"/>
        <v>21868.586132470311</v>
      </c>
      <c r="E60" s="18">
        <f t="shared" si="3"/>
        <v>2216.6859465314456</v>
      </c>
    </row>
    <row r="61" spans="1:5">
      <c r="A61" s="20" t="s">
        <v>63</v>
      </c>
      <c r="B61" s="20">
        <v>-183263.4</v>
      </c>
      <c r="C61" s="12">
        <f t="shared" si="1"/>
        <v>2.1211041666666666</v>
      </c>
      <c r="D61" s="10">
        <f t="shared" si="2"/>
        <v>1536.6549841662375</v>
      </c>
      <c r="E61" s="18">
        <f t="shared" si="3"/>
        <v>31546.305481618263</v>
      </c>
    </row>
    <row r="62" spans="1:5">
      <c r="A62" s="20" t="s">
        <v>64</v>
      </c>
      <c r="B62" s="20">
        <v>-126644.4</v>
      </c>
      <c r="C62" s="12">
        <f t="shared" si="1"/>
        <v>1.4657916666666666</v>
      </c>
      <c r="D62" s="10">
        <f t="shared" si="2"/>
        <v>1061.907333797925</v>
      </c>
      <c r="E62" s="18">
        <f t="shared" si="3"/>
        <v>45649.734216435943</v>
      </c>
    </row>
    <row r="63" spans="1:5">
      <c r="A63" s="20" t="s">
        <v>65</v>
      </c>
      <c r="B63" s="20">
        <v>-67976.86</v>
      </c>
      <c r="C63" s="12">
        <f t="shared" si="1"/>
        <v>0.78676921296296298</v>
      </c>
      <c r="D63" s="10">
        <f t="shared" si="2"/>
        <v>569.98277193902629</v>
      </c>
      <c r="E63" s="18">
        <f t="shared" si="3"/>
        <v>85047.811858329442</v>
      </c>
    </row>
    <row r="64" spans="1:5">
      <c r="A64" s="20" t="s">
        <v>66</v>
      </c>
      <c r="B64" s="20">
        <v>-344325.4</v>
      </c>
      <c r="C64" s="12">
        <f t="shared" si="1"/>
        <v>3.9852476851851852</v>
      </c>
      <c r="D64" s="10">
        <f t="shared" si="2"/>
        <v>2887.1522741858626</v>
      </c>
      <c r="E64" s="18">
        <f t="shared" si="3"/>
        <v>16790.173481247679</v>
      </c>
    </row>
    <row r="65" spans="1:5">
      <c r="A65" s="20" t="s">
        <v>67</v>
      </c>
      <c r="B65" s="20">
        <v>-1508034</v>
      </c>
      <c r="C65" s="12">
        <f t="shared" si="1"/>
        <v>17.454097222222224</v>
      </c>
      <c r="D65" s="10">
        <f t="shared" si="2"/>
        <v>12644.794118149875</v>
      </c>
      <c r="E65" s="18">
        <f t="shared" si="3"/>
        <v>3833.6557398573236</v>
      </c>
    </row>
    <row r="66" spans="1:5">
      <c r="A66" s="20" t="s">
        <v>68</v>
      </c>
      <c r="B66" s="20">
        <v>-16.33342</v>
      </c>
      <c r="C66" s="19">
        <f t="shared" si="1"/>
        <v>1.8904421296296297E-4</v>
      </c>
      <c r="D66" s="10">
        <f t="shared" si="2"/>
        <v>0.13695495800842125</v>
      </c>
      <c r="E66" s="18">
        <f t="shared" si="3"/>
        <v>353954236.16119587</v>
      </c>
    </row>
    <row r="67" spans="1:5">
      <c r="A67" s="20" t="s">
        <v>69</v>
      </c>
      <c r="B67" s="20">
        <v>-61.47222</v>
      </c>
      <c r="C67" s="19">
        <f t="shared" si="1"/>
        <v>7.1148402777777777E-4</v>
      </c>
      <c r="D67" s="10">
        <f t="shared" si="2"/>
        <v>0.51544167166364629</v>
      </c>
      <c r="E67" s="18">
        <f t="shared" si="3"/>
        <v>94047086.635231331</v>
      </c>
    </row>
    <row r="68" spans="1:5">
      <c r="A68" s="20" t="s">
        <v>70</v>
      </c>
      <c r="B68" s="20">
        <v>-1308148</v>
      </c>
      <c r="C68" s="12">
        <f t="shared" si="1"/>
        <v>15.140601851851851</v>
      </c>
      <c r="D68" s="10">
        <f t="shared" si="2"/>
        <v>10968.759415284751</v>
      </c>
      <c r="E68" s="18">
        <f t="shared" si="3"/>
        <v>4419.4412253047822</v>
      </c>
    </row>
    <row r="69" spans="1:5">
      <c r="A69" s="20" t="s">
        <v>71</v>
      </c>
      <c r="B69" s="20">
        <v>-1777240</v>
      </c>
      <c r="C69" s="12">
        <f t="shared" si="1"/>
        <v>20.569907407407406</v>
      </c>
      <c r="D69" s="10">
        <f t="shared" si="2"/>
        <v>14902.0737586425</v>
      </c>
      <c r="E69" s="18">
        <f t="shared" si="3"/>
        <v>3252.9558191352885</v>
      </c>
    </row>
    <row r="70" spans="1:5">
      <c r="A70" s="20" t="s">
        <v>72</v>
      </c>
      <c r="B70" s="20">
        <v>-2517.5360000000001</v>
      </c>
      <c r="C70" s="12">
        <f t="shared" si="1"/>
        <v>2.9138148148148149E-2</v>
      </c>
      <c r="D70" s="10">
        <f t="shared" si="2"/>
        <v>21.109420878462</v>
      </c>
      <c r="E70" s="18">
        <f t="shared" si="3"/>
        <v>2296405.374143607</v>
      </c>
    </row>
    <row r="71" spans="1:5">
      <c r="A71" s="20" t="s">
        <v>73</v>
      </c>
      <c r="B71" s="20">
        <v>-764.38229999999999</v>
      </c>
      <c r="C71" s="12">
        <f t="shared" si="1"/>
        <v>8.8470173611111102E-3</v>
      </c>
      <c r="D71" s="10">
        <f t="shared" si="2"/>
        <v>6.4093096117580055</v>
      </c>
      <c r="E71" s="18">
        <f t="shared" si="3"/>
        <v>7563339.9674482262</v>
      </c>
    </row>
    <row r="72" spans="1:5">
      <c r="A72" s="20" t="s">
        <v>74</v>
      </c>
      <c r="B72" s="20">
        <v>-5151.79</v>
      </c>
      <c r="C72" s="12">
        <f t="shared" si="1"/>
        <v>5.9627199074074072E-2</v>
      </c>
      <c r="D72" s="10">
        <f t="shared" si="2"/>
        <v>43.197516693883124</v>
      </c>
      <c r="E72" s="18">
        <f t="shared" si="3"/>
        <v>1122189.2196692801</v>
      </c>
    </row>
    <row r="73" spans="1:5">
      <c r="A73" s="20" t="s">
        <v>75</v>
      </c>
      <c r="B73" s="20">
        <v>-36.148429999999998</v>
      </c>
      <c r="C73" s="19">
        <f t="shared" si="1"/>
        <v>4.1838460648148146E-4</v>
      </c>
      <c r="D73" s="10">
        <f t="shared" si="2"/>
        <v>0.3031028843145131</v>
      </c>
      <c r="E73" s="18">
        <f t="shared" si="3"/>
        <v>159931792.3351028</v>
      </c>
    </row>
    <row r="74" spans="1:5">
      <c r="A74" s="20" t="s">
        <v>76</v>
      </c>
      <c r="B74" s="20">
        <v>-876.14490000000001</v>
      </c>
      <c r="C74" s="12">
        <f t="shared" si="1"/>
        <v>1.0140565972222222E-2</v>
      </c>
      <c r="D74" s="10">
        <f t="shared" si="2"/>
        <v>7.3464337529306434</v>
      </c>
      <c r="E74" s="18">
        <f t="shared" si="3"/>
        <v>6598546.8841968952</v>
      </c>
    </row>
    <row r="75" spans="1:5">
      <c r="A75" s="20" t="s">
        <v>77</v>
      </c>
      <c r="B75" s="20">
        <v>-6476.2740000000003</v>
      </c>
      <c r="C75" s="12">
        <f t="shared" si="1"/>
        <v>7.4956875000000006E-2</v>
      </c>
      <c r="D75" s="10">
        <f t="shared" si="2"/>
        <v>54.303252700354875</v>
      </c>
      <c r="E75" s="18">
        <f t="shared" si="3"/>
        <v>892686.62814451638</v>
      </c>
    </row>
    <row r="76" spans="1:5">
      <c r="A76" s="20" t="s">
        <v>78</v>
      </c>
      <c r="B76" s="20">
        <v>-1424.21</v>
      </c>
      <c r="C76" s="12">
        <f t="shared" si="1"/>
        <v>1.6483912037037037E-2</v>
      </c>
      <c r="D76" s="10">
        <f t="shared" si="2"/>
        <v>11.941933823116877</v>
      </c>
      <c r="E76" s="18">
        <f t="shared" si="3"/>
        <v>4059291.2562051946</v>
      </c>
    </row>
    <row r="77" spans="1:5">
      <c r="A77" s="20" t="s">
        <v>79</v>
      </c>
      <c r="B77" s="20">
        <v>-544009.80000000005</v>
      </c>
      <c r="C77" s="12">
        <f t="shared" si="1"/>
        <v>6.2964097222222231</v>
      </c>
      <c r="D77" s="10">
        <f t="shared" si="2"/>
        <v>4561.4965705387876</v>
      </c>
      <c r="E77" s="18">
        <f t="shared" si="3"/>
        <v>10627.16737823473</v>
      </c>
    </row>
    <row r="78" spans="1:5">
      <c r="A78" s="20" t="s">
        <v>80</v>
      </c>
      <c r="B78" s="20">
        <v>-15757.91</v>
      </c>
      <c r="C78" s="12">
        <f t="shared" si="1"/>
        <v>0.1823832175925926</v>
      </c>
      <c r="D78" s="10">
        <f t="shared" si="2"/>
        <v>132.12933374336063</v>
      </c>
      <c r="E78" s="18">
        <f t="shared" si="3"/>
        <v>366881.34403610631</v>
      </c>
    </row>
    <row r="79" spans="1:5">
      <c r="A79" s="20" t="s">
        <v>81</v>
      </c>
      <c r="B79" s="20">
        <v>-26695.66</v>
      </c>
      <c r="C79" s="12">
        <f t="shared" si="1"/>
        <v>0.30897754629629631</v>
      </c>
      <c r="D79" s="10">
        <f t="shared" si="2"/>
        <v>223.84185273550128</v>
      </c>
      <c r="E79" s="18">
        <f t="shared" si="3"/>
        <v>216562.66224547359</v>
      </c>
    </row>
    <row r="80" spans="1:5">
      <c r="A80" s="20" t="s">
        <v>82</v>
      </c>
      <c r="B80" s="20">
        <v>-206798.7</v>
      </c>
      <c r="C80" s="12">
        <f t="shared" si="1"/>
        <v>2.3935034722222222</v>
      </c>
      <c r="D80" s="10">
        <f t="shared" si="2"/>
        <v>1733.9973670361815</v>
      </c>
      <c r="E80" s="18">
        <f t="shared" si="3"/>
        <v>27956.090633064909</v>
      </c>
    </row>
    <row r="81" spans="1:5">
      <c r="A81" s="20" t="s">
        <v>83</v>
      </c>
      <c r="B81" s="20">
        <v>-153719.9</v>
      </c>
      <c r="C81" s="12">
        <f t="shared" si="1"/>
        <v>1.7791655092592591</v>
      </c>
      <c r="D81" s="10">
        <f t="shared" si="2"/>
        <v>1288.9341270572063</v>
      </c>
      <c r="E81" s="18">
        <f t="shared" si="3"/>
        <v>37609.204793914127</v>
      </c>
    </row>
    <row r="82" spans="1:5">
      <c r="A82" s="20" t="s">
        <v>84</v>
      </c>
      <c r="B82" s="20">
        <v>-1234.8430000000001</v>
      </c>
      <c r="C82" s="12">
        <f t="shared" si="1"/>
        <v>1.4292164351851853E-2</v>
      </c>
      <c r="D82" s="10">
        <f t="shared" si="2"/>
        <v>10.354100440201313</v>
      </c>
      <c r="E82" s="18">
        <f t="shared" si="3"/>
        <v>4681796.1473644823</v>
      </c>
    </row>
    <row r="83" spans="1:5">
      <c r="A83" s="20" t="s">
        <v>85</v>
      </c>
      <c r="B83" s="20">
        <v>-1701.6880000000001</v>
      </c>
      <c r="C83" s="12">
        <f t="shared" si="1"/>
        <v>1.9695462962962963E-2</v>
      </c>
      <c r="D83" s="10">
        <f t="shared" si="2"/>
        <v>14.268573794308502</v>
      </c>
      <c r="E83" s="18">
        <f t="shared" si="3"/>
        <v>3397381.4236217216</v>
      </c>
    </row>
    <row r="84" spans="1:5">
      <c r="A84" s="20" t="s">
        <v>86</v>
      </c>
      <c r="B84" s="20">
        <v>-1631.1890000000001</v>
      </c>
      <c r="C84" s="12">
        <f t="shared" si="1"/>
        <v>1.8879502314814816E-2</v>
      </c>
      <c r="D84" s="10">
        <f t="shared" si="2"/>
        <v>13.677442997167688</v>
      </c>
      <c r="E84" s="18">
        <f t="shared" si="3"/>
        <v>3544214.1897720005</v>
      </c>
    </row>
    <row r="85" spans="1:5">
      <c r="A85" s="20" t="s">
        <v>87</v>
      </c>
      <c r="B85" s="20">
        <v>-954465.4</v>
      </c>
      <c r="C85" s="12">
        <f t="shared" si="1"/>
        <v>11.047053240740741</v>
      </c>
      <c r="D85" s="10">
        <f t="shared" si="2"/>
        <v>8003.147459472113</v>
      </c>
      <c r="E85" s="18">
        <f t="shared" si="3"/>
        <v>6057.0903879805383</v>
      </c>
    </row>
    <row r="86" spans="1:5">
      <c r="A86" s="20" t="s">
        <v>88</v>
      </c>
      <c r="B86" s="20">
        <v>-3302334</v>
      </c>
      <c r="C86" s="12">
        <f t="shared" si="1"/>
        <v>38.221458333333331</v>
      </c>
      <c r="D86" s="10">
        <f t="shared" si="2"/>
        <v>27689.915173906124</v>
      </c>
      <c r="E86" s="18">
        <f t="shared" si="3"/>
        <v>1750.6658018238011</v>
      </c>
    </row>
    <row r="88" spans="1:5">
      <c r="A88" s="20" t="s">
        <v>89</v>
      </c>
      <c r="D88" s="10">
        <f>SUM(D33:D86)</f>
        <v>175597.63495001133</v>
      </c>
    </row>
    <row r="100" spans="1:7">
      <c r="A100" s="20" t="s">
        <v>6</v>
      </c>
      <c r="B100" s="20" t="s">
        <v>116</v>
      </c>
      <c r="C100" s="20" t="s">
        <v>118</v>
      </c>
      <c r="D100" s="33">
        <v>29341</v>
      </c>
      <c r="E100" s="19" t="s">
        <v>119</v>
      </c>
      <c r="F100" s="19" t="s">
        <v>117</v>
      </c>
      <c r="G100" s="34" t="s">
        <v>115</v>
      </c>
    </row>
    <row r="101" spans="1:7">
      <c r="A101" s="20" t="s">
        <v>55</v>
      </c>
      <c r="B101" s="33">
        <v>29341</v>
      </c>
      <c r="C101" s="35">
        <v>0</v>
      </c>
      <c r="D101" s="67">
        <f>((B101+C101)-$D$100)/365.25</f>
        <v>0</v>
      </c>
      <c r="E101" s="67">
        <v>0</v>
      </c>
      <c r="F101" s="67">
        <f>-E101/86400</f>
        <v>0</v>
      </c>
      <c r="G101" s="34">
        <f>F101/$C$53</f>
        <v>0</v>
      </c>
    </row>
    <row r="102" spans="1:7">
      <c r="A102" s="20" t="s">
        <v>55</v>
      </c>
      <c r="B102" s="33">
        <v>29363</v>
      </c>
      <c r="C102" s="35">
        <v>0.828125</v>
      </c>
      <c r="D102" s="67">
        <f t="shared" ref="D102:D165" si="4">((B102+C102)-$D$100)/365.25</f>
        <v>6.25E-2</v>
      </c>
      <c r="E102" s="67">
        <v>-221207.5</v>
      </c>
      <c r="F102" s="67">
        <f t="shared" ref="F102:F165" si="5">-E102/86400</f>
        <v>2.5602719907407407</v>
      </c>
      <c r="G102" s="34">
        <f t="shared" ref="G102:G165" si="6">F102/$C$53</f>
        <v>0.26797331938756364</v>
      </c>
    </row>
    <row r="103" spans="1:7">
      <c r="A103" s="20" t="s">
        <v>55</v>
      </c>
      <c r="B103" s="33">
        <v>29409</v>
      </c>
      <c r="C103" s="35">
        <v>0.484375</v>
      </c>
      <c r="D103" s="67">
        <f t="shared" si="4"/>
        <v>0.1875</v>
      </c>
      <c r="E103" s="67">
        <v>-344272.4</v>
      </c>
      <c r="F103" s="67">
        <f t="shared" si="5"/>
        <v>3.9846342592592596</v>
      </c>
      <c r="G103" s="34">
        <f t="shared" si="6"/>
        <v>0.41705556005796846</v>
      </c>
    </row>
    <row r="104" spans="1:7">
      <c r="A104" s="20" t="s">
        <v>55</v>
      </c>
      <c r="B104" s="33">
        <v>29455</v>
      </c>
      <c r="C104" s="35">
        <v>0.140625</v>
      </c>
      <c r="D104" s="67">
        <f t="shared" si="4"/>
        <v>0.3125</v>
      </c>
      <c r="E104" s="67">
        <v>-421679.9</v>
      </c>
      <c r="F104" s="67">
        <f t="shared" si="5"/>
        <v>4.8805543981481483</v>
      </c>
      <c r="G104" s="34">
        <f t="shared" si="6"/>
        <v>0.51082789924399441</v>
      </c>
    </row>
    <row r="105" spans="1:7">
      <c r="A105" s="20" t="s">
        <v>55</v>
      </c>
      <c r="B105" s="33">
        <v>29500</v>
      </c>
      <c r="C105" s="35">
        <v>0.796875</v>
      </c>
      <c r="D105" s="67">
        <f t="shared" si="4"/>
        <v>0.4375</v>
      </c>
      <c r="E105" s="67">
        <v>-474539.6</v>
      </c>
      <c r="F105" s="67">
        <f t="shared" si="5"/>
        <v>5.4923564814814814</v>
      </c>
      <c r="G105" s="34">
        <f t="shared" si="6"/>
        <v>0.57486275010045629</v>
      </c>
    </row>
    <row r="106" spans="1:7">
      <c r="A106" s="20" t="s">
        <v>55</v>
      </c>
      <c r="B106" s="33">
        <v>29546</v>
      </c>
      <c r="C106" s="35">
        <v>0.453125</v>
      </c>
      <c r="D106" s="67">
        <f t="shared" si="4"/>
        <v>0.5625</v>
      </c>
      <c r="E106" s="67">
        <v>-512933.4</v>
      </c>
      <c r="F106" s="67">
        <f t="shared" si="5"/>
        <v>5.9367291666666668</v>
      </c>
      <c r="G106" s="34">
        <f t="shared" si="6"/>
        <v>0.6213734426850307</v>
      </c>
    </row>
    <row r="107" spans="1:7">
      <c r="A107" s="20" t="s">
        <v>55</v>
      </c>
      <c r="B107" s="33">
        <v>29592</v>
      </c>
      <c r="C107" s="35">
        <v>0.109375</v>
      </c>
      <c r="D107" s="67">
        <f t="shared" si="4"/>
        <v>0.6875</v>
      </c>
      <c r="E107" s="67">
        <v>-542165.30000000005</v>
      </c>
      <c r="F107" s="67">
        <f t="shared" si="5"/>
        <v>6.2750613425925934</v>
      </c>
      <c r="G107" s="34">
        <f t="shared" si="6"/>
        <v>0.65678530383352396</v>
      </c>
    </row>
    <row r="108" spans="1:7">
      <c r="A108" s="20" t="s">
        <v>55</v>
      </c>
      <c r="B108" s="33">
        <v>29637</v>
      </c>
      <c r="C108" s="35">
        <v>0.765625</v>
      </c>
      <c r="D108" s="67">
        <f t="shared" si="4"/>
        <v>0.8125</v>
      </c>
      <c r="E108" s="67">
        <v>-565255.30000000005</v>
      </c>
      <c r="F108" s="67">
        <f t="shared" si="5"/>
        <v>6.5423067129629633</v>
      </c>
      <c r="G108" s="34">
        <f t="shared" si="6"/>
        <v>0.68475679641247744</v>
      </c>
    </row>
    <row r="109" spans="1:7">
      <c r="A109" s="20" t="s">
        <v>55</v>
      </c>
      <c r="B109" s="33">
        <v>29683</v>
      </c>
      <c r="C109" s="35">
        <v>0.421875</v>
      </c>
      <c r="D109" s="67">
        <f t="shared" si="4"/>
        <v>0.9375</v>
      </c>
      <c r="E109" s="67">
        <v>-584039.80000000005</v>
      </c>
      <c r="F109" s="67">
        <f t="shared" si="5"/>
        <v>6.7597199074074084</v>
      </c>
      <c r="G109" s="34">
        <f t="shared" si="6"/>
        <v>0.70751255658351908</v>
      </c>
    </row>
    <row r="110" spans="1:7">
      <c r="A110" s="20" t="s">
        <v>55</v>
      </c>
      <c r="B110" s="33">
        <v>29729</v>
      </c>
      <c r="C110" s="35">
        <v>7.8125E-2</v>
      </c>
      <c r="D110" s="67">
        <f t="shared" si="4"/>
        <v>1.0625</v>
      </c>
      <c r="E110" s="67">
        <v>-599696.6</v>
      </c>
      <c r="F110" s="67">
        <f t="shared" si="5"/>
        <v>6.9409328703703705</v>
      </c>
      <c r="G110" s="34">
        <f t="shared" si="6"/>
        <v>0.72647938486459995</v>
      </c>
    </row>
    <row r="111" spans="1:7">
      <c r="A111" s="20" t="s">
        <v>55</v>
      </c>
      <c r="B111" s="33">
        <v>29774</v>
      </c>
      <c r="C111" s="35">
        <v>0.734375</v>
      </c>
      <c r="D111" s="67">
        <f t="shared" si="4"/>
        <v>1.1875</v>
      </c>
      <c r="E111" s="67">
        <v>-613013.80000000005</v>
      </c>
      <c r="F111" s="67">
        <f t="shared" si="5"/>
        <v>7.0950671296296299</v>
      </c>
      <c r="G111" s="34">
        <f t="shared" si="6"/>
        <v>0.74261199469450201</v>
      </c>
    </row>
    <row r="112" spans="1:7">
      <c r="A112" s="20" t="s">
        <v>55</v>
      </c>
      <c r="B112" s="33">
        <v>29820</v>
      </c>
      <c r="C112" s="35">
        <v>0.390625</v>
      </c>
      <c r="D112" s="67">
        <f t="shared" si="4"/>
        <v>1.3125</v>
      </c>
      <c r="E112" s="67">
        <v>-624537.4</v>
      </c>
      <c r="F112" s="67">
        <f t="shared" si="5"/>
        <v>7.22844212962963</v>
      </c>
      <c r="G112" s="34">
        <f t="shared" si="6"/>
        <v>0.75657181677691121</v>
      </c>
    </row>
    <row r="113" spans="1:7">
      <c r="A113" s="20" t="s">
        <v>55</v>
      </c>
      <c r="B113" s="33">
        <v>29866</v>
      </c>
      <c r="C113" s="35">
        <v>4.6875E-2</v>
      </c>
      <c r="D113" s="67">
        <f t="shared" si="4"/>
        <v>1.4375</v>
      </c>
      <c r="E113" s="67">
        <v>-634656.80000000005</v>
      </c>
      <c r="F113" s="67">
        <f t="shared" si="5"/>
        <v>7.3455648148148152</v>
      </c>
      <c r="G113" s="34">
        <f t="shared" si="6"/>
        <v>0.76883057476753314</v>
      </c>
    </row>
    <row r="114" spans="1:7">
      <c r="A114" s="20" t="s">
        <v>55</v>
      </c>
      <c r="B114" s="33">
        <v>29911</v>
      </c>
      <c r="C114" s="35">
        <v>0.703125</v>
      </c>
      <c r="D114" s="67">
        <f t="shared" si="4"/>
        <v>1.5625</v>
      </c>
      <c r="E114" s="67">
        <v>-643656.30000000005</v>
      </c>
      <c r="F114" s="67">
        <f t="shared" si="5"/>
        <v>7.449725694444445</v>
      </c>
      <c r="G114" s="34">
        <f t="shared" si="6"/>
        <v>0.77973267296867177</v>
      </c>
    </row>
    <row r="115" spans="1:7">
      <c r="A115" s="20" t="s">
        <v>55</v>
      </c>
      <c r="B115" s="33">
        <v>29957</v>
      </c>
      <c r="C115" s="35">
        <v>0.359375</v>
      </c>
      <c r="D115" s="67">
        <f t="shared" si="4"/>
        <v>1.6875</v>
      </c>
      <c r="E115" s="67">
        <v>-651747.9</v>
      </c>
      <c r="F115" s="67">
        <f t="shared" si="5"/>
        <v>7.5433784722222228</v>
      </c>
      <c r="G115" s="34">
        <f t="shared" si="6"/>
        <v>0.78953493062791213</v>
      </c>
    </row>
    <row r="116" spans="1:7">
      <c r="A116" s="20" t="s">
        <v>55</v>
      </c>
      <c r="B116" s="33">
        <v>30003</v>
      </c>
      <c r="C116" s="35">
        <v>1.5625E-2</v>
      </c>
      <c r="D116" s="67">
        <f t="shared" si="4"/>
        <v>1.8125</v>
      </c>
      <c r="E116" s="67">
        <v>-659092.4</v>
      </c>
      <c r="F116" s="67">
        <f t="shared" si="5"/>
        <v>7.6283842592592599</v>
      </c>
      <c r="G116" s="34">
        <f t="shared" si="6"/>
        <v>0.79843214272172436</v>
      </c>
    </row>
    <row r="117" spans="1:7">
      <c r="A117" s="20" t="s">
        <v>55</v>
      </c>
      <c r="B117" s="33">
        <v>30048</v>
      </c>
      <c r="C117" s="35">
        <v>0.671875</v>
      </c>
      <c r="D117" s="67">
        <f t="shared" si="4"/>
        <v>1.9375</v>
      </c>
      <c r="E117" s="67">
        <v>-665813.80000000005</v>
      </c>
      <c r="F117" s="67">
        <f t="shared" si="5"/>
        <v>7.7061782407407415</v>
      </c>
      <c r="G117" s="34">
        <f t="shared" si="6"/>
        <v>0.80657452428171472</v>
      </c>
    </row>
    <row r="118" spans="1:7">
      <c r="A118" s="20" t="s">
        <v>55</v>
      </c>
      <c r="B118" s="33">
        <v>30094</v>
      </c>
      <c r="C118" s="35">
        <v>0.328125</v>
      </c>
      <c r="D118" s="67">
        <f t="shared" si="4"/>
        <v>2.0625</v>
      </c>
      <c r="E118" s="67">
        <v>-672008.9</v>
      </c>
      <c r="F118" s="67">
        <f t="shared" si="5"/>
        <v>7.777880787037037</v>
      </c>
      <c r="G118" s="34">
        <f t="shared" si="6"/>
        <v>0.81407933994545978</v>
      </c>
    </row>
    <row r="119" spans="1:7">
      <c r="A119" s="20" t="s">
        <v>55</v>
      </c>
      <c r="B119" s="33">
        <v>30139</v>
      </c>
      <c r="C119" s="35">
        <v>0.984375</v>
      </c>
      <c r="D119" s="67">
        <f t="shared" si="4"/>
        <v>2.1875</v>
      </c>
      <c r="E119" s="67">
        <v>-677754.2</v>
      </c>
      <c r="F119" s="67">
        <f t="shared" si="5"/>
        <v>7.8443773148148139</v>
      </c>
      <c r="G119" s="34">
        <f t="shared" si="6"/>
        <v>0.82103926269616823</v>
      </c>
    </row>
    <row r="120" spans="1:7">
      <c r="A120" s="20" t="s">
        <v>55</v>
      </c>
      <c r="B120" s="33">
        <v>30185</v>
      </c>
      <c r="C120" s="35">
        <v>0.640625</v>
      </c>
      <c r="D120" s="67">
        <f t="shared" si="4"/>
        <v>2.3125</v>
      </c>
      <c r="E120" s="67">
        <v>-683111.2</v>
      </c>
      <c r="F120" s="67">
        <f t="shared" si="5"/>
        <v>7.9063796296296287</v>
      </c>
      <c r="G120" s="34">
        <f t="shared" si="6"/>
        <v>0.82752879434387094</v>
      </c>
    </row>
    <row r="121" spans="1:7">
      <c r="A121" s="20" t="s">
        <v>55</v>
      </c>
      <c r="B121" s="33">
        <v>30231</v>
      </c>
      <c r="C121" s="35">
        <v>0.296875</v>
      </c>
      <c r="D121" s="67">
        <f t="shared" si="4"/>
        <v>2.4375</v>
      </c>
      <c r="E121" s="67">
        <v>-688129.1</v>
      </c>
      <c r="F121" s="67">
        <f t="shared" si="5"/>
        <v>7.9644571759259257</v>
      </c>
      <c r="G121" s="34">
        <f t="shared" si="6"/>
        <v>0.83360753633659213</v>
      </c>
    </row>
    <row r="122" spans="1:7">
      <c r="A122" s="20" t="s">
        <v>55</v>
      </c>
      <c r="B122" s="33">
        <v>30276</v>
      </c>
      <c r="C122" s="35">
        <v>0.953125</v>
      </c>
      <c r="D122" s="67">
        <f t="shared" si="4"/>
        <v>2.5625</v>
      </c>
      <c r="E122" s="67">
        <v>-692848.4</v>
      </c>
      <c r="F122" s="67">
        <f t="shared" si="5"/>
        <v>8.0190787037037037</v>
      </c>
      <c r="G122" s="34">
        <f t="shared" si="6"/>
        <v>0.83932455084191282</v>
      </c>
    </row>
    <row r="123" spans="1:7">
      <c r="A123" s="20" t="s">
        <v>55</v>
      </c>
      <c r="B123" s="33">
        <v>30322</v>
      </c>
      <c r="C123" s="35">
        <v>0.609375</v>
      </c>
      <c r="D123" s="67">
        <f t="shared" si="4"/>
        <v>2.6875</v>
      </c>
      <c r="E123" s="67">
        <v>-697302.3</v>
      </c>
      <c r="F123" s="67">
        <f t="shared" si="5"/>
        <v>8.0706284722222232</v>
      </c>
      <c r="G123" s="34">
        <f t="shared" si="6"/>
        <v>0.84472005672313422</v>
      </c>
    </row>
    <row r="124" spans="1:7">
      <c r="A124" s="20" t="s">
        <v>55</v>
      </c>
      <c r="B124" s="33">
        <v>30368</v>
      </c>
      <c r="C124" s="35">
        <v>0.265625</v>
      </c>
      <c r="D124" s="67">
        <f t="shared" si="4"/>
        <v>2.8125</v>
      </c>
      <c r="E124" s="67">
        <v>-701518.8</v>
      </c>
      <c r="F124" s="67">
        <f t="shared" si="5"/>
        <v>8.1194305555555566</v>
      </c>
      <c r="G124" s="34">
        <f t="shared" si="6"/>
        <v>0.84982797350352213</v>
      </c>
    </row>
    <row r="125" spans="1:7">
      <c r="A125" s="20" t="s">
        <v>55</v>
      </c>
      <c r="B125" s="33">
        <v>30413</v>
      </c>
      <c r="C125" s="35">
        <v>0.921875</v>
      </c>
      <c r="D125" s="67">
        <f t="shared" si="4"/>
        <v>2.9375</v>
      </c>
      <c r="E125" s="67">
        <v>-705520.9</v>
      </c>
      <c r="F125" s="67">
        <f t="shared" si="5"/>
        <v>8.1657511574074082</v>
      </c>
      <c r="G125" s="34">
        <f t="shared" si="6"/>
        <v>0.85467616364861654</v>
      </c>
    </row>
    <row r="126" spans="1:7">
      <c r="A126" s="20" t="s">
        <v>55</v>
      </c>
      <c r="B126" s="33">
        <v>30459</v>
      </c>
      <c r="C126" s="35">
        <v>0.578125</v>
      </c>
      <c r="D126" s="67">
        <f t="shared" si="4"/>
        <v>3.0625</v>
      </c>
      <c r="E126" s="67">
        <v>-709328.3</v>
      </c>
      <c r="F126" s="67">
        <f t="shared" si="5"/>
        <v>8.209818287037038</v>
      </c>
      <c r="G126" s="34">
        <f t="shared" si="6"/>
        <v>0.8592884919658581</v>
      </c>
    </row>
    <row r="127" spans="1:7">
      <c r="A127" s="20" t="s">
        <v>55</v>
      </c>
      <c r="B127" s="33">
        <v>30505</v>
      </c>
      <c r="C127" s="35">
        <v>0.234375</v>
      </c>
      <c r="D127" s="67">
        <f t="shared" si="4"/>
        <v>3.1875</v>
      </c>
      <c r="E127" s="67">
        <v>-712957.8</v>
      </c>
      <c r="F127" s="67">
        <f t="shared" si="5"/>
        <v>8.2518263888888903</v>
      </c>
      <c r="G127" s="34">
        <f t="shared" si="6"/>
        <v>0.86368531016920647</v>
      </c>
    </row>
    <row r="128" spans="1:7">
      <c r="A128" s="20" t="s">
        <v>55</v>
      </c>
      <c r="B128" s="33">
        <v>30550</v>
      </c>
      <c r="C128" s="35">
        <v>0.890625</v>
      </c>
      <c r="D128" s="67">
        <f t="shared" si="4"/>
        <v>3.3125</v>
      </c>
      <c r="E128" s="67">
        <v>-716423.8</v>
      </c>
      <c r="F128" s="67">
        <f t="shared" si="5"/>
        <v>8.2919421296296303</v>
      </c>
      <c r="G128" s="34">
        <f t="shared" si="6"/>
        <v>0.86788406258491235</v>
      </c>
    </row>
    <row r="129" spans="1:7">
      <c r="A129" s="20" t="s">
        <v>55</v>
      </c>
      <c r="B129" s="33">
        <v>30596</v>
      </c>
      <c r="C129" s="35">
        <v>0.546875</v>
      </c>
      <c r="D129" s="67">
        <f t="shared" si="4"/>
        <v>3.4375</v>
      </c>
      <c r="E129" s="67">
        <v>-719738.8</v>
      </c>
      <c r="F129" s="67">
        <f t="shared" si="5"/>
        <v>8.3303101851851853</v>
      </c>
      <c r="G129" s="34">
        <f t="shared" si="6"/>
        <v>0.87189989185729133</v>
      </c>
    </row>
    <row r="130" spans="1:7">
      <c r="A130" s="20" t="s">
        <v>55</v>
      </c>
      <c r="B130" s="33">
        <v>30642</v>
      </c>
      <c r="C130" s="35">
        <v>0.203125</v>
      </c>
      <c r="D130" s="67">
        <f t="shared" si="4"/>
        <v>3.5625</v>
      </c>
      <c r="E130" s="67">
        <v>-722913.4</v>
      </c>
      <c r="F130" s="67">
        <f t="shared" si="5"/>
        <v>8.3670532407407414</v>
      </c>
      <c r="G130" s="34">
        <f t="shared" si="6"/>
        <v>0.87574563894872259</v>
      </c>
    </row>
    <row r="131" spans="1:7">
      <c r="A131" s="20" t="s">
        <v>55</v>
      </c>
      <c r="B131" s="33">
        <v>30687</v>
      </c>
      <c r="C131" s="35">
        <v>0.859375</v>
      </c>
      <c r="D131" s="67">
        <f t="shared" si="4"/>
        <v>3.6875</v>
      </c>
      <c r="E131" s="67">
        <v>-725957.5</v>
      </c>
      <c r="F131" s="67">
        <f t="shared" si="5"/>
        <v>8.4022858796296305</v>
      </c>
      <c r="G131" s="34">
        <f t="shared" si="6"/>
        <v>0.87943329683350346</v>
      </c>
    </row>
    <row r="132" spans="1:7">
      <c r="A132" s="20" t="s">
        <v>55</v>
      </c>
      <c r="B132" s="33">
        <v>30733</v>
      </c>
      <c r="C132" s="35">
        <v>0.515625</v>
      </c>
      <c r="D132" s="67">
        <f t="shared" si="4"/>
        <v>3.8125</v>
      </c>
      <c r="E132" s="67">
        <v>-728879.3</v>
      </c>
      <c r="F132" s="67">
        <f t="shared" si="5"/>
        <v>8.4361030092592593</v>
      </c>
      <c r="G132" s="34">
        <f t="shared" si="6"/>
        <v>0.88297279908630488</v>
      </c>
    </row>
    <row r="133" spans="1:7">
      <c r="A133" s="20" t="s">
        <v>55</v>
      </c>
      <c r="B133" s="33">
        <v>30779</v>
      </c>
      <c r="C133" s="35">
        <v>0.171875</v>
      </c>
      <c r="D133" s="67">
        <f t="shared" si="4"/>
        <v>3.9375</v>
      </c>
      <c r="E133" s="67">
        <v>-731686.2</v>
      </c>
      <c r="F133" s="67">
        <f t="shared" si="5"/>
        <v>8.4685902777777766</v>
      </c>
      <c r="G133" s="34">
        <f t="shared" si="6"/>
        <v>0.88637311015256137</v>
      </c>
    </row>
    <row r="134" spans="1:7">
      <c r="A134" s="20" t="s">
        <v>55</v>
      </c>
      <c r="B134" s="33">
        <v>30824</v>
      </c>
      <c r="C134" s="35">
        <v>0.828125</v>
      </c>
      <c r="D134" s="67">
        <f t="shared" si="4"/>
        <v>4.0625</v>
      </c>
      <c r="E134" s="67">
        <v>-734385.2</v>
      </c>
      <c r="F134" s="67">
        <f t="shared" si="5"/>
        <v>8.4998287037037024</v>
      </c>
      <c r="G134" s="34">
        <f t="shared" si="6"/>
        <v>0.88964270991308947</v>
      </c>
    </row>
    <row r="135" spans="1:7">
      <c r="A135" s="20" t="s">
        <v>55</v>
      </c>
      <c r="B135" s="33">
        <v>30870</v>
      </c>
      <c r="C135" s="35">
        <v>0.484375</v>
      </c>
      <c r="D135" s="67">
        <f t="shared" si="4"/>
        <v>4.1875</v>
      </c>
      <c r="E135" s="67">
        <v>-736982.2</v>
      </c>
      <c r="F135" s="67">
        <f t="shared" si="5"/>
        <v>8.529886574074073</v>
      </c>
      <c r="G135" s="34">
        <f t="shared" si="6"/>
        <v>0.89278874569600608</v>
      </c>
    </row>
    <row r="136" spans="1:7">
      <c r="A136" s="20" t="s">
        <v>55</v>
      </c>
      <c r="B136" s="33">
        <v>30916</v>
      </c>
      <c r="C136" s="35">
        <v>0.140625</v>
      </c>
      <c r="D136" s="67">
        <f t="shared" si="4"/>
        <v>4.3125</v>
      </c>
      <c r="E136" s="67">
        <v>-739482.7</v>
      </c>
      <c r="F136" s="67">
        <f t="shared" si="5"/>
        <v>8.5588275462962962</v>
      </c>
      <c r="G136" s="34">
        <f t="shared" si="6"/>
        <v>0.89581788026480969</v>
      </c>
    </row>
    <row r="137" spans="1:7">
      <c r="A137" s="20" t="s">
        <v>55</v>
      </c>
      <c r="B137" s="33">
        <v>30961</v>
      </c>
      <c r="C137" s="35">
        <v>0.796875</v>
      </c>
      <c r="D137" s="67">
        <f t="shared" si="4"/>
        <v>4.4375</v>
      </c>
      <c r="E137" s="67">
        <v>-741891.7</v>
      </c>
      <c r="F137" s="67">
        <f t="shared" si="5"/>
        <v>8.5867094907407395</v>
      </c>
      <c r="G137" s="34">
        <f t="shared" si="6"/>
        <v>0.89873617067722611</v>
      </c>
    </row>
    <row r="138" spans="1:7">
      <c r="A138" s="40" t="s">
        <v>55</v>
      </c>
      <c r="B138" s="41">
        <v>31007</v>
      </c>
      <c r="C138" s="42">
        <v>0.453125</v>
      </c>
      <c r="D138" s="69">
        <f t="shared" si="4"/>
        <v>4.5625</v>
      </c>
      <c r="E138" s="69">
        <v>-744213.8</v>
      </c>
      <c r="F138" s="69">
        <f t="shared" si="5"/>
        <v>8.613585648148149</v>
      </c>
      <c r="G138" s="43">
        <f t="shared" si="6"/>
        <v>0.90154918942636397</v>
      </c>
    </row>
    <row r="139" spans="1:7">
      <c r="A139" s="20" t="s">
        <v>55</v>
      </c>
      <c r="B139" s="33">
        <v>31053</v>
      </c>
      <c r="C139" s="35">
        <v>0.109375</v>
      </c>
      <c r="D139" s="67">
        <f t="shared" si="4"/>
        <v>4.6875</v>
      </c>
      <c r="E139" s="67">
        <v>-746453.2</v>
      </c>
      <c r="F139" s="67">
        <f t="shared" si="5"/>
        <v>8.639504629629629</v>
      </c>
      <c r="G139" s="34">
        <f t="shared" si="6"/>
        <v>0.90426202444071235</v>
      </c>
    </row>
    <row r="140" spans="1:7">
      <c r="A140" s="20" t="s">
        <v>55</v>
      </c>
      <c r="B140" s="33">
        <v>31098</v>
      </c>
      <c r="C140" s="35">
        <v>0.765625</v>
      </c>
      <c r="D140" s="67">
        <f t="shared" si="4"/>
        <v>4.8125</v>
      </c>
      <c r="E140" s="67">
        <v>-748613.8</v>
      </c>
      <c r="F140" s="67">
        <f t="shared" si="5"/>
        <v>8.6645115740740746</v>
      </c>
      <c r="G140" s="34">
        <f t="shared" si="6"/>
        <v>0.90687940022529834</v>
      </c>
    </row>
    <row r="141" spans="1:7">
      <c r="A141" s="20" t="s">
        <v>55</v>
      </c>
      <c r="B141" s="33">
        <v>31144</v>
      </c>
      <c r="C141" s="35">
        <v>0.421875</v>
      </c>
      <c r="D141" s="67">
        <f t="shared" si="4"/>
        <v>4.9375</v>
      </c>
      <c r="E141" s="67">
        <v>-750699.2</v>
      </c>
      <c r="F141" s="67">
        <f t="shared" si="5"/>
        <v>8.6886481481481468</v>
      </c>
      <c r="G141" s="34">
        <f t="shared" si="6"/>
        <v>0.90940567786168403</v>
      </c>
    </row>
    <row r="142" spans="1:7">
      <c r="A142" s="20" t="s">
        <v>55</v>
      </c>
      <c r="B142" s="33">
        <v>31190</v>
      </c>
      <c r="C142" s="35">
        <v>7.8125E-2</v>
      </c>
      <c r="D142" s="67">
        <f t="shared" si="4"/>
        <v>5.0625</v>
      </c>
      <c r="E142" s="67">
        <v>-752712.7</v>
      </c>
      <c r="F142" s="67">
        <f t="shared" si="5"/>
        <v>8.7119525462962955</v>
      </c>
      <c r="G142" s="34">
        <f t="shared" si="6"/>
        <v>0.91184485500796908</v>
      </c>
    </row>
    <row r="143" spans="1:7">
      <c r="A143" s="20" t="s">
        <v>55</v>
      </c>
      <c r="B143" s="33">
        <v>31235</v>
      </c>
      <c r="C143" s="35">
        <v>0.734375</v>
      </c>
      <c r="D143" s="67">
        <f t="shared" si="4"/>
        <v>5.1875</v>
      </c>
      <c r="E143" s="67">
        <v>-754657.4</v>
      </c>
      <c r="F143" s="67">
        <f t="shared" si="5"/>
        <v>8.7344606481481488</v>
      </c>
      <c r="G143" s="34">
        <f t="shared" si="6"/>
        <v>0.91420068703994373</v>
      </c>
    </row>
    <row r="144" spans="1:7">
      <c r="A144" s="20" t="s">
        <v>55</v>
      </c>
      <c r="B144" s="33">
        <v>31281</v>
      </c>
      <c r="C144" s="35">
        <v>0.390625</v>
      </c>
      <c r="D144" s="67">
        <f t="shared" si="4"/>
        <v>5.3125</v>
      </c>
      <c r="E144" s="67">
        <v>-756536.4</v>
      </c>
      <c r="F144" s="67">
        <f t="shared" si="5"/>
        <v>8.7562083333333334</v>
      </c>
      <c r="G144" s="34">
        <f t="shared" si="6"/>
        <v>0.91647692933339775</v>
      </c>
    </row>
    <row r="145" spans="1:7">
      <c r="A145" s="20" t="s">
        <v>55</v>
      </c>
      <c r="B145" s="33">
        <v>31327</v>
      </c>
      <c r="C145" s="35">
        <v>4.6875E-2</v>
      </c>
      <c r="D145" s="67">
        <f t="shared" si="4"/>
        <v>5.4375</v>
      </c>
      <c r="E145" s="67">
        <v>-758352.4</v>
      </c>
      <c r="F145" s="67">
        <f t="shared" si="5"/>
        <v>8.7772268518518519</v>
      </c>
      <c r="G145" s="34">
        <f t="shared" si="6"/>
        <v>0.91867685269950339</v>
      </c>
    </row>
    <row r="146" spans="1:7">
      <c r="A146" s="20" t="s">
        <v>55</v>
      </c>
      <c r="B146" s="33">
        <v>31372</v>
      </c>
      <c r="C146" s="35">
        <v>0.703125</v>
      </c>
      <c r="D146" s="67">
        <f t="shared" si="4"/>
        <v>5.5625</v>
      </c>
      <c r="E146" s="67">
        <v>-760107.9</v>
      </c>
      <c r="F146" s="67">
        <f t="shared" si="5"/>
        <v>8.7975451388888892</v>
      </c>
      <c r="G146" s="34">
        <f t="shared" si="6"/>
        <v>0.92080348566712367</v>
      </c>
    </row>
    <row r="147" spans="1:7">
      <c r="A147" s="20" t="s">
        <v>55</v>
      </c>
      <c r="B147" s="33">
        <v>31418</v>
      </c>
      <c r="C147" s="35">
        <v>0.359375</v>
      </c>
      <c r="D147" s="67">
        <f t="shared" si="4"/>
        <v>5.6875</v>
      </c>
      <c r="E147" s="67">
        <v>-761805.4</v>
      </c>
      <c r="F147" s="67">
        <f t="shared" si="5"/>
        <v>8.8171921296296301</v>
      </c>
      <c r="G147" s="34">
        <f t="shared" si="6"/>
        <v>0.92285985676512172</v>
      </c>
    </row>
    <row r="148" spans="1:7">
      <c r="A148" s="20" t="s">
        <v>55</v>
      </c>
      <c r="B148" s="33">
        <v>31464</v>
      </c>
      <c r="C148" s="35">
        <v>1.5625E-2</v>
      </c>
      <c r="D148" s="67">
        <f t="shared" si="4"/>
        <v>5.8125</v>
      </c>
      <c r="E148" s="67">
        <v>-763447.2</v>
      </c>
      <c r="F148" s="67">
        <f t="shared" si="5"/>
        <v>8.8361944444444447</v>
      </c>
      <c r="G148" s="34">
        <f t="shared" si="6"/>
        <v>0.92484875224005136</v>
      </c>
    </row>
    <row r="149" spans="1:7">
      <c r="A149" s="20" t="s">
        <v>55</v>
      </c>
      <c r="B149" s="33">
        <v>31509</v>
      </c>
      <c r="C149" s="35">
        <v>0.671875</v>
      </c>
      <c r="D149" s="67">
        <f t="shared" si="4"/>
        <v>5.9375</v>
      </c>
      <c r="E149" s="67">
        <v>-765035.6</v>
      </c>
      <c r="F149" s="67">
        <f t="shared" si="5"/>
        <v>8.8545787037037034</v>
      </c>
      <c r="G149" s="34">
        <f t="shared" si="6"/>
        <v>0.92677295833846662</v>
      </c>
    </row>
    <row r="150" spans="1:7">
      <c r="A150" s="20" t="s">
        <v>55</v>
      </c>
      <c r="B150" s="33">
        <v>31555</v>
      </c>
      <c r="C150" s="35">
        <v>0.328125</v>
      </c>
      <c r="D150" s="67">
        <f t="shared" si="4"/>
        <v>6.0625</v>
      </c>
      <c r="E150" s="67">
        <v>-766572.6</v>
      </c>
      <c r="F150" s="67">
        <f t="shared" si="5"/>
        <v>8.8723680555555546</v>
      </c>
      <c r="G150" s="34">
        <f t="shared" si="6"/>
        <v>0.92863489788345799</v>
      </c>
    </row>
    <row r="151" spans="1:7">
      <c r="A151" s="20" t="s">
        <v>55</v>
      </c>
      <c r="B151" s="33">
        <v>31600</v>
      </c>
      <c r="C151" s="35">
        <v>0.984375</v>
      </c>
      <c r="D151" s="67">
        <f t="shared" si="4"/>
        <v>6.1875</v>
      </c>
      <c r="E151" s="67">
        <v>-768059.9</v>
      </c>
      <c r="F151" s="67">
        <f t="shared" si="5"/>
        <v>8.889582175925927</v>
      </c>
      <c r="G151" s="34">
        <f t="shared" si="6"/>
        <v>0.93043663027465251</v>
      </c>
    </row>
    <row r="152" spans="1:7">
      <c r="A152" s="20" t="s">
        <v>55</v>
      </c>
      <c r="B152" s="33">
        <v>31646</v>
      </c>
      <c r="C152" s="35">
        <v>0.640625</v>
      </c>
      <c r="D152" s="67">
        <f t="shared" si="4"/>
        <v>6.3125</v>
      </c>
      <c r="E152" s="67">
        <v>-769499.8</v>
      </c>
      <c r="F152" s="67">
        <f t="shared" si="5"/>
        <v>8.9062476851851855</v>
      </c>
      <c r="G152" s="34">
        <f t="shared" si="6"/>
        <v>0.93218094175860367</v>
      </c>
    </row>
    <row r="153" spans="1:7">
      <c r="A153" s="20" t="s">
        <v>55</v>
      </c>
      <c r="B153" s="33">
        <v>31692</v>
      </c>
      <c r="C153" s="35">
        <v>0.296875</v>
      </c>
      <c r="D153" s="67">
        <f t="shared" si="4"/>
        <v>6.4375</v>
      </c>
      <c r="E153" s="67">
        <v>-770893.8</v>
      </c>
      <c r="F153" s="67">
        <f t="shared" si="5"/>
        <v>8.9223819444444441</v>
      </c>
      <c r="G153" s="34">
        <f t="shared" si="6"/>
        <v>0.93386964945262962</v>
      </c>
    </row>
    <row r="154" spans="1:7">
      <c r="A154" s="20" t="s">
        <v>55</v>
      </c>
      <c r="B154" s="33">
        <v>31737</v>
      </c>
      <c r="C154" s="35">
        <v>0.953125</v>
      </c>
      <c r="D154" s="67">
        <f t="shared" si="4"/>
        <v>6.5625</v>
      </c>
      <c r="E154" s="67">
        <v>-772243.8</v>
      </c>
      <c r="F154" s="67">
        <f t="shared" si="5"/>
        <v>8.9380069444444441</v>
      </c>
      <c r="G154" s="34">
        <f t="shared" si="6"/>
        <v>0.93550505503866632</v>
      </c>
    </row>
    <row r="155" spans="1:7">
      <c r="A155" s="20" t="s">
        <v>55</v>
      </c>
      <c r="B155" s="33">
        <v>31783</v>
      </c>
      <c r="C155" s="35">
        <v>0.609375</v>
      </c>
      <c r="D155" s="67">
        <f t="shared" si="4"/>
        <v>6.6875</v>
      </c>
      <c r="E155" s="67">
        <v>-773551.4</v>
      </c>
      <c r="F155" s="67">
        <f t="shared" si="5"/>
        <v>8.9531412037037033</v>
      </c>
      <c r="G155" s="34">
        <f t="shared" si="6"/>
        <v>0.93708909677518604</v>
      </c>
    </row>
    <row r="156" spans="1:7">
      <c r="A156" s="20" t="s">
        <v>55</v>
      </c>
      <c r="B156" s="33">
        <v>31829</v>
      </c>
      <c r="C156" s="35">
        <v>0.265625</v>
      </c>
      <c r="D156" s="67">
        <f t="shared" si="4"/>
        <v>6.8125</v>
      </c>
      <c r="E156" s="67">
        <v>-774818.1</v>
      </c>
      <c r="F156" s="67">
        <f t="shared" si="5"/>
        <v>8.9678020833333338</v>
      </c>
      <c r="G156" s="34">
        <f t="shared" si="6"/>
        <v>0.93862359177950661</v>
      </c>
    </row>
    <row r="157" spans="1:7">
      <c r="A157" s="20" t="s">
        <v>55</v>
      </c>
      <c r="B157" s="33">
        <v>31874</v>
      </c>
      <c r="C157" s="35">
        <v>0.921875</v>
      </c>
      <c r="D157" s="67">
        <f t="shared" si="4"/>
        <v>6.9375</v>
      </c>
      <c r="E157" s="67">
        <v>-776045.4</v>
      </c>
      <c r="F157" s="67">
        <f t="shared" si="5"/>
        <v>8.9820069444444446</v>
      </c>
      <c r="G157" s="34">
        <f t="shared" si="6"/>
        <v>0.94011035716894575</v>
      </c>
    </row>
    <row r="158" spans="1:7">
      <c r="A158" s="20" t="s">
        <v>55</v>
      </c>
      <c r="B158" s="33">
        <v>31920</v>
      </c>
      <c r="C158" s="35">
        <v>0.578125</v>
      </c>
      <c r="D158" s="67">
        <f t="shared" si="4"/>
        <v>7.0625</v>
      </c>
      <c r="E158" s="67">
        <v>-777234.8</v>
      </c>
      <c r="F158" s="67">
        <f t="shared" si="5"/>
        <v>8.9957731481481495</v>
      </c>
      <c r="G158" s="34">
        <f t="shared" si="6"/>
        <v>0.94155121006082143</v>
      </c>
    </row>
    <row r="159" spans="1:7">
      <c r="A159" s="20" t="s">
        <v>55</v>
      </c>
      <c r="B159" s="33">
        <v>31966</v>
      </c>
      <c r="C159" s="35">
        <v>0.234375</v>
      </c>
      <c r="D159" s="67">
        <f t="shared" si="4"/>
        <v>7.1875</v>
      </c>
      <c r="E159" s="67">
        <v>-778387.4</v>
      </c>
      <c r="F159" s="67">
        <f t="shared" si="5"/>
        <v>9.0091134259259267</v>
      </c>
      <c r="G159" s="34">
        <f t="shared" si="6"/>
        <v>0.94294748300783315</v>
      </c>
    </row>
    <row r="160" spans="1:7">
      <c r="A160" s="20" t="s">
        <v>55</v>
      </c>
      <c r="B160" s="33">
        <v>32011</v>
      </c>
      <c r="C160" s="35">
        <v>0.890625</v>
      </c>
      <c r="D160" s="67">
        <f t="shared" si="4"/>
        <v>7.3125</v>
      </c>
      <c r="E160" s="67">
        <v>-779504.9</v>
      </c>
      <c r="F160" s="67">
        <f t="shared" si="5"/>
        <v>9.0220474537037045</v>
      </c>
      <c r="G160" s="34">
        <f t="shared" si="6"/>
        <v>0.94430123540960798</v>
      </c>
    </row>
    <row r="161" spans="1:7">
      <c r="A161" s="20" t="s">
        <v>55</v>
      </c>
      <c r="B161" s="33">
        <v>32057</v>
      </c>
      <c r="C161" s="35">
        <v>0.546875</v>
      </c>
      <c r="D161" s="67">
        <f t="shared" si="4"/>
        <v>7.4375</v>
      </c>
      <c r="E161" s="67">
        <v>-780588.2</v>
      </c>
      <c r="F161" s="67">
        <f t="shared" si="5"/>
        <v>9.0345856481481484</v>
      </c>
      <c r="G161" s="34">
        <f t="shared" si="6"/>
        <v>0.94561355753653642</v>
      </c>
    </row>
    <row r="162" spans="1:7">
      <c r="A162" s="20" t="s">
        <v>55</v>
      </c>
      <c r="B162" s="33">
        <v>32103</v>
      </c>
      <c r="C162" s="35">
        <v>0.203125</v>
      </c>
      <c r="D162" s="67">
        <f t="shared" si="4"/>
        <v>7.5625</v>
      </c>
      <c r="E162" s="67">
        <v>-781638.9</v>
      </c>
      <c r="F162" s="67">
        <f t="shared" si="5"/>
        <v>9.0467465277777777</v>
      </c>
      <c r="G162" s="34">
        <f t="shared" si="6"/>
        <v>0.94688638764709099</v>
      </c>
    </row>
    <row r="163" spans="1:7">
      <c r="A163" s="20" t="s">
        <v>55</v>
      </c>
      <c r="B163" s="33">
        <v>32148</v>
      </c>
      <c r="C163" s="35">
        <v>0.859375</v>
      </c>
      <c r="D163" s="67">
        <f t="shared" si="4"/>
        <v>7.6875</v>
      </c>
      <c r="E163" s="67">
        <v>-782657.8</v>
      </c>
      <c r="F163" s="67">
        <f t="shared" si="5"/>
        <v>9.0585393518518522</v>
      </c>
      <c r="G163" s="34">
        <f t="shared" si="6"/>
        <v>0.94812069487050799</v>
      </c>
    </row>
    <row r="164" spans="1:7">
      <c r="A164" s="20" t="s">
        <v>55</v>
      </c>
      <c r="B164" s="33">
        <v>32194</v>
      </c>
      <c r="C164" s="35">
        <v>0.515625</v>
      </c>
      <c r="D164" s="67">
        <f t="shared" si="4"/>
        <v>7.8125</v>
      </c>
      <c r="E164" s="67">
        <v>-783646.2</v>
      </c>
      <c r="F164" s="67">
        <f t="shared" si="5"/>
        <v>9.0699791666666663</v>
      </c>
      <c r="G164" s="34">
        <f t="shared" si="6"/>
        <v>0.94931805404179581</v>
      </c>
    </row>
    <row r="165" spans="1:7">
      <c r="A165" s="20" t="s">
        <v>55</v>
      </c>
      <c r="B165" s="33">
        <v>32240</v>
      </c>
      <c r="C165" s="35">
        <v>0.171875</v>
      </c>
      <c r="D165" s="67">
        <f t="shared" si="4"/>
        <v>7.9375</v>
      </c>
      <c r="E165" s="67">
        <v>-784605.1</v>
      </c>
      <c r="F165" s="67">
        <f t="shared" si="5"/>
        <v>9.0810775462962958</v>
      </c>
      <c r="G165" s="34">
        <f t="shared" si="6"/>
        <v>0.95047967657249988</v>
      </c>
    </row>
    <row r="166" spans="1:7">
      <c r="A166" s="20" t="s">
        <v>55</v>
      </c>
      <c r="B166" s="33">
        <v>32285</v>
      </c>
      <c r="C166" s="35">
        <v>0.828125</v>
      </c>
      <c r="D166" s="67">
        <f t="shared" ref="D166:D229" si="7">((B166+C166)-$D$100)/365.25</f>
        <v>8.0625</v>
      </c>
      <c r="E166" s="67">
        <v>-785535.5</v>
      </c>
      <c r="F166" s="67">
        <f t="shared" ref="F166:F229" si="8">-E166/86400</f>
        <v>9.0918460648148152</v>
      </c>
      <c r="G166" s="34">
        <f t="shared" ref="G166:G229" si="9">F166/$C$53</f>
        <v>0.95160677387416559</v>
      </c>
    </row>
    <row r="167" spans="1:7">
      <c r="A167" s="20" t="s">
        <v>55</v>
      </c>
      <c r="B167" s="33">
        <v>32331</v>
      </c>
      <c r="C167" s="35">
        <v>0.484375</v>
      </c>
      <c r="D167" s="67">
        <f t="shared" si="7"/>
        <v>8.1875</v>
      </c>
      <c r="E167" s="67">
        <v>-786438.4</v>
      </c>
      <c r="F167" s="67">
        <f t="shared" si="8"/>
        <v>9.1022962962962968</v>
      </c>
      <c r="G167" s="34">
        <f t="shared" si="9"/>
        <v>0.95270055735833781</v>
      </c>
    </row>
    <row r="168" spans="1:7">
      <c r="A168" s="20" t="s">
        <v>55</v>
      </c>
      <c r="B168" s="33">
        <v>32377</v>
      </c>
      <c r="C168" s="35">
        <v>0.140625</v>
      </c>
      <c r="D168" s="67">
        <f t="shared" si="7"/>
        <v>8.3125</v>
      </c>
      <c r="E168" s="67">
        <v>-787314.7</v>
      </c>
      <c r="F168" s="67">
        <f t="shared" si="8"/>
        <v>9.1124386574074077</v>
      </c>
      <c r="G168" s="34">
        <f t="shared" si="9"/>
        <v>0.95376211729540739</v>
      </c>
    </row>
    <row r="169" spans="1:7">
      <c r="A169" s="20" t="s">
        <v>55</v>
      </c>
      <c r="B169" s="33">
        <v>32422</v>
      </c>
      <c r="C169" s="35">
        <v>0.796875</v>
      </c>
      <c r="D169" s="67">
        <f t="shared" si="7"/>
        <v>8.4375</v>
      </c>
      <c r="E169" s="67">
        <v>-788165.4</v>
      </c>
      <c r="F169" s="67">
        <f t="shared" si="8"/>
        <v>9.1222847222222221</v>
      </c>
      <c r="G169" s="34">
        <f t="shared" si="9"/>
        <v>0.95479266509691951</v>
      </c>
    </row>
    <row r="170" spans="1:7">
      <c r="A170" s="20" t="s">
        <v>55</v>
      </c>
      <c r="B170" s="33">
        <v>32468</v>
      </c>
      <c r="C170" s="35">
        <v>0.453125</v>
      </c>
      <c r="D170" s="67">
        <f t="shared" si="7"/>
        <v>8.5625</v>
      </c>
      <c r="E170" s="67">
        <v>-788991.3</v>
      </c>
      <c r="F170" s="67">
        <f t="shared" si="8"/>
        <v>9.1318437499999998</v>
      </c>
      <c r="G170" s="34">
        <f t="shared" si="9"/>
        <v>0.95579316989211038</v>
      </c>
    </row>
    <row r="171" spans="1:7">
      <c r="A171" s="20" t="s">
        <v>55</v>
      </c>
      <c r="B171" s="33">
        <v>32514</v>
      </c>
      <c r="C171" s="35">
        <v>0.109375</v>
      </c>
      <c r="D171" s="67">
        <f t="shared" si="7"/>
        <v>8.6875</v>
      </c>
      <c r="E171" s="67">
        <v>-789793.3</v>
      </c>
      <c r="F171" s="67">
        <f t="shared" si="8"/>
        <v>9.1411261574074079</v>
      </c>
      <c r="G171" s="34">
        <f t="shared" si="9"/>
        <v>0.95676472195137074</v>
      </c>
    </row>
    <row r="172" spans="1:7">
      <c r="A172" s="20" t="s">
        <v>55</v>
      </c>
      <c r="B172" s="33">
        <v>32559</v>
      </c>
      <c r="C172" s="35">
        <v>0.765625</v>
      </c>
      <c r="D172" s="67">
        <f t="shared" si="7"/>
        <v>8.8125</v>
      </c>
      <c r="E172" s="67">
        <v>-790572.1</v>
      </c>
      <c r="F172" s="67">
        <f t="shared" si="8"/>
        <v>9.1501400462962952</v>
      </c>
      <c r="G172" s="34">
        <f t="shared" si="9"/>
        <v>0.95770816926278202</v>
      </c>
    </row>
    <row r="173" spans="1:7">
      <c r="A173" s="20" t="s">
        <v>55</v>
      </c>
      <c r="B173" s="33">
        <v>32605</v>
      </c>
      <c r="C173" s="35">
        <v>0.421875</v>
      </c>
      <c r="D173" s="67">
        <f t="shared" si="7"/>
        <v>8.9375</v>
      </c>
      <c r="E173" s="67">
        <v>-791328.6</v>
      </c>
      <c r="F173" s="67">
        <f t="shared" si="8"/>
        <v>9.1588958333333323</v>
      </c>
      <c r="G173" s="34">
        <f t="shared" si="9"/>
        <v>0.95862460209673517</v>
      </c>
    </row>
    <row r="174" spans="1:7">
      <c r="A174" s="20" t="s">
        <v>55</v>
      </c>
      <c r="B174" s="33">
        <v>32651</v>
      </c>
      <c r="C174" s="35">
        <v>7.8125E-2</v>
      </c>
      <c r="D174" s="67">
        <f t="shared" si="7"/>
        <v>9.0625</v>
      </c>
      <c r="E174" s="67">
        <v>-792063.4</v>
      </c>
      <c r="F174" s="67">
        <f t="shared" si="8"/>
        <v>9.1674004629629628</v>
      </c>
      <c r="G174" s="34">
        <f t="shared" si="9"/>
        <v>0.95951474730015729</v>
      </c>
    </row>
    <row r="175" spans="1:7">
      <c r="A175" s="20" t="s">
        <v>55</v>
      </c>
      <c r="B175" s="33">
        <v>32696</v>
      </c>
      <c r="C175" s="35">
        <v>0.734375</v>
      </c>
      <c r="D175" s="67">
        <f t="shared" si="7"/>
        <v>9.1875</v>
      </c>
      <c r="E175" s="67">
        <v>-792777.4</v>
      </c>
      <c r="F175" s="67">
        <f t="shared" si="8"/>
        <v>9.1756643518518519</v>
      </c>
      <c r="G175" s="34">
        <f t="shared" si="9"/>
        <v>0.96037969514343891</v>
      </c>
    </row>
    <row r="176" spans="1:7">
      <c r="A176" s="20" t="s">
        <v>55</v>
      </c>
      <c r="B176" s="33">
        <v>32742</v>
      </c>
      <c r="C176" s="35">
        <v>0.390625</v>
      </c>
      <c r="D176" s="67">
        <f t="shared" si="7"/>
        <v>9.3125</v>
      </c>
      <c r="E176" s="67">
        <v>-793471.2</v>
      </c>
      <c r="F176" s="67">
        <f t="shared" si="8"/>
        <v>9.1836944444444431</v>
      </c>
      <c r="G176" s="34">
        <f t="shared" si="9"/>
        <v>0.96122017247350711</v>
      </c>
    </row>
    <row r="177" spans="1:7">
      <c r="A177" s="20" t="s">
        <v>55</v>
      </c>
      <c r="B177" s="33">
        <v>32788</v>
      </c>
      <c r="C177" s="35">
        <v>4.6875E-2</v>
      </c>
      <c r="D177" s="67">
        <f t="shared" si="7"/>
        <v>9.4375</v>
      </c>
      <c r="E177" s="67">
        <v>-794145.4</v>
      </c>
      <c r="F177" s="67">
        <f t="shared" si="8"/>
        <v>9.1914976851851851</v>
      </c>
      <c r="G177" s="34">
        <f t="shared" si="9"/>
        <v>0.96203690613728943</v>
      </c>
    </row>
    <row r="178" spans="1:7">
      <c r="A178" s="20" t="s">
        <v>55</v>
      </c>
      <c r="B178" s="33">
        <v>32833</v>
      </c>
      <c r="C178" s="35">
        <v>0.703125</v>
      </c>
      <c r="D178" s="67">
        <f t="shared" si="7"/>
        <v>9.5625</v>
      </c>
      <c r="E178" s="67">
        <v>-794800.9</v>
      </c>
      <c r="F178" s="67">
        <f t="shared" si="8"/>
        <v>9.1990844907407414</v>
      </c>
      <c r="G178" s="34">
        <f t="shared" si="9"/>
        <v>0.96283098640517628</v>
      </c>
    </row>
    <row r="179" spans="1:7">
      <c r="A179" s="20" t="s">
        <v>55</v>
      </c>
      <c r="B179" s="33">
        <v>32879</v>
      </c>
      <c r="C179" s="35">
        <v>0.359375</v>
      </c>
      <c r="D179" s="67">
        <f t="shared" si="7"/>
        <v>9.6875</v>
      </c>
      <c r="E179" s="67">
        <v>-795438.1</v>
      </c>
      <c r="F179" s="67">
        <f t="shared" si="8"/>
        <v>9.2064594907407411</v>
      </c>
      <c r="G179" s="34">
        <f t="shared" si="9"/>
        <v>0.96360289784178554</v>
      </c>
    </row>
    <row r="180" spans="1:7">
      <c r="A180" s="20" t="s">
        <v>55</v>
      </c>
      <c r="B180" s="33">
        <v>32925</v>
      </c>
      <c r="C180" s="35">
        <v>1.5625E-2</v>
      </c>
      <c r="D180" s="67">
        <f t="shared" si="7"/>
        <v>9.8125</v>
      </c>
      <c r="E180" s="67">
        <v>-796057.59999999998</v>
      </c>
      <c r="F180" s="67">
        <f t="shared" si="8"/>
        <v>9.2136296296296294</v>
      </c>
      <c r="G180" s="34">
        <f t="shared" si="9"/>
        <v>0.96435336729404453</v>
      </c>
    </row>
    <row r="181" spans="1:7">
      <c r="A181" s="20" t="s">
        <v>55</v>
      </c>
      <c r="B181" s="33">
        <v>32970</v>
      </c>
      <c r="C181" s="35">
        <v>0.671875</v>
      </c>
      <c r="D181" s="67">
        <f t="shared" si="7"/>
        <v>9.9375</v>
      </c>
      <c r="E181" s="67">
        <v>-796660.2</v>
      </c>
      <c r="F181" s="67">
        <f t="shared" si="8"/>
        <v>9.220604166666666</v>
      </c>
      <c r="G181" s="34">
        <f t="shared" si="9"/>
        <v>0.96508336389118943</v>
      </c>
    </row>
    <row r="182" spans="1:7">
      <c r="A182" s="20" t="s">
        <v>55</v>
      </c>
      <c r="B182" s="33">
        <v>33016</v>
      </c>
      <c r="C182" s="35">
        <v>0.328125</v>
      </c>
      <c r="D182" s="67">
        <f t="shared" si="7"/>
        <v>10.0625</v>
      </c>
      <c r="E182" s="67">
        <v>-797246.2</v>
      </c>
      <c r="F182" s="67">
        <f t="shared" si="8"/>
        <v>9.2273865740740728</v>
      </c>
      <c r="G182" s="34">
        <f t="shared" si="9"/>
        <v>0.96579325105668379</v>
      </c>
    </row>
    <row r="183" spans="1:7">
      <c r="A183" s="20" t="s">
        <v>55</v>
      </c>
      <c r="B183" s="33">
        <v>33061</v>
      </c>
      <c r="C183" s="35">
        <v>0.984375</v>
      </c>
      <c r="D183" s="67">
        <f t="shared" si="7"/>
        <v>10.1875</v>
      </c>
      <c r="E183" s="67">
        <v>-797816.2</v>
      </c>
      <c r="F183" s="67">
        <f t="shared" si="8"/>
        <v>9.233983796296295</v>
      </c>
      <c r="G183" s="34">
        <f t="shared" si="9"/>
        <v>0.96648375563745481</v>
      </c>
    </row>
    <row r="184" spans="1:7">
      <c r="A184" s="20" t="s">
        <v>55</v>
      </c>
      <c r="B184" s="33">
        <v>33107</v>
      </c>
      <c r="C184" s="35">
        <v>0.640625</v>
      </c>
      <c r="D184" s="67">
        <f t="shared" si="7"/>
        <v>10.3125</v>
      </c>
      <c r="E184" s="67">
        <v>-798370.8</v>
      </c>
      <c r="F184" s="67">
        <f t="shared" si="8"/>
        <v>9.2404027777777777</v>
      </c>
      <c r="G184" s="34">
        <f t="shared" si="9"/>
        <v>0.96715560448042981</v>
      </c>
    </row>
    <row r="185" spans="1:7">
      <c r="A185" s="20" t="s">
        <v>55</v>
      </c>
      <c r="B185" s="33">
        <v>33153</v>
      </c>
      <c r="C185" s="35">
        <v>0.296875</v>
      </c>
      <c r="D185" s="67">
        <f t="shared" si="7"/>
        <v>10.4375</v>
      </c>
      <c r="E185" s="67">
        <v>-798910.3</v>
      </c>
      <c r="F185" s="67">
        <f t="shared" si="8"/>
        <v>9.2466469907407411</v>
      </c>
      <c r="G185" s="34">
        <f t="shared" si="9"/>
        <v>0.96780916100907188</v>
      </c>
    </row>
    <row r="186" spans="1:7">
      <c r="A186" s="20" t="s">
        <v>55</v>
      </c>
      <c r="B186" s="33">
        <v>33198</v>
      </c>
      <c r="C186" s="35">
        <v>0.953125</v>
      </c>
      <c r="D186" s="67">
        <f t="shared" si="7"/>
        <v>10.5625</v>
      </c>
      <c r="E186" s="67">
        <v>-799435.4</v>
      </c>
      <c r="F186" s="67">
        <f t="shared" si="8"/>
        <v>9.2527245370370377</v>
      </c>
      <c r="G186" s="34">
        <f t="shared" si="9"/>
        <v>0.9684452732114629</v>
      </c>
    </row>
    <row r="187" spans="1:7">
      <c r="A187" s="20" t="s">
        <v>55</v>
      </c>
      <c r="B187" s="33">
        <v>33244</v>
      </c>
      <c r="C187" s="35">
        <v>0.609375</v>
      </c>
      <c r="D187" s="67">
        <f t="shared" si="7"/>
        <v>10.6875</v>
      </c>
      <c r="E187" s="67">
        <v>-799946.4</v>
      </c>
      <c r="F187" s="67">
        <f t="shared" si="8"/>
        <v>9.2586388888888891</v>
      </c>
      <c r="G187" s="34">
        <f t="shared" si="9"/>
        <v>0.9690643045110664</v>
      </c>
    </row>
    <row r="188" spans="1:7">
      <c r="A188" s="20" t="s">
        <v>55</v>
      </c>
      <c r="B188" s="33">
        <v>33290</v>
      </c>
      <c r="C188" s="35">
        <v>0.265625</v>
      </c>
      <c r="D188" s="67">
        <f t="shared" si="7"/>
        <v>10.8125</v>
      </c>
      <c r="E188" s="67">
        <v>-800443.9</v>
      </c>
      <c r="F188" s="67">
        <f t="shared" si="8"/>
        <v>9.2643969907407406</v>
      </c>
      <c r="G188" s="34">
        <f t="shared" si="9"/>
        <v>0.96966698175480948</v>
      </c>
    </row>
    <row r="189" spans="1:7">
      <c r="A189" s="20" t="s">
        <v>55</v>
      </c>
      <c r="B189" s="33">
        <v>33335</v>
      </c>
      <c r="C189" s="35">
        <v>0.921875</v>
      </c>
      <c r="D189" s="67">
        <f t="shared" si="7"/>
        <v>10.9375</v>
      </c>
      <c r="E189" s="67">
        <v>-800928.3</v>
      </c>
      <c r="F189" s="67">
        <f t="shared" si="8"/>
        <v>9.2700034722222231</v>
      </c>
      <c r="G189" s="34">
        <f t="shared" si="9"/>
        <v>0.97025378950731045</v>
      </c>
    </row>
    <row r="190" spans="1:7">
      <c r="A190" s="20" t="s">
        <v>55</v>
      </c>
      <c r="B190" s="33">
        <v>33381</v>
      </c>
      <c r="C190" s="35">
        <v>0.578125</v>
      </c>
      <c r="D190" s="67">
        <f t="shared" si="7"/>
        <v>11.0625</v>
      </c>
      <c r="E190" s="67">
        <v>-801399.9</v>
      </c>
      <c r="F190" s="67">
        <f t="shared" si="8"/>
        <v>9.2754618055555564</v>
      </c>
      <c r="G190" s="34">
        <f t="shared" si="9"/>
        <v>0.97082509119203264</v>
      </c>
    </row>
    <row r="191" spans="1:7">
      <c r="A191" s="20" t="s">
        <v>55</v>
      </c>
      <c r="B191" s="33">
        <v>33427</v>
      </c>
      <c r="C191" s="35">
        <v>0.234375</v>
      </c>
      <c r="D191" s="67">
        <f t="shared" si="7"/>
        <v>11.1875</v>
      </c>
      <c r="E191" s="67">
        <v>-801859.2</v>
      </c>
      <c r="F191" s="67">
        <f t="shared" si="8"/>
        <v>9.2807777777777769</v>
      </c>
      <c r="G191" s="34">
        <f t="shared" si="9"/>
        <v>0.97138149251474848</v>
      </c>
    </row>
    <row r="192" spans="1:7">
      <c r="A192" s="20" t="s">
        <v>55</v>
      </c>
      <c r="B192" s="33">
        <v>33472</v>
      </c>
      <c r="C192" s="35">
        <v>0.890625</v>
      </c>
      <c r="D192" s="67">
        <f t="shared" si="7"/>
        <v>11.3125</v>
      </c>
      <c r="E192" s="67">
        <v>-802306.6</v>
      </c>
      <c r="F192" s="67">
        <f t="shared" si="8"/>
        <v>9.2859560185185188</v>
      </c>
      <c r="G192" s="34">
        <f t="shared" si="9"/>
        <v>0.97192347804007662</v>
      </c>
    </row>
    <row r="193" spans="1:7">
      <c r="A193" s="20" t="s">
        <v>55</v>
      </c>
      <c r="B193" s="33">
        <v>33518</v>
      </c>
      <c r="C193" s="35">
        <v>0.546875</v>
      </c>
      <c r="D193" s="67">
        <f t="shared" si="7"/>
        <v>11.4375</v>
      </c>
      <c r="E193" s="67">
        <v>-802742.4</v>
      </c>
      <c r="F193" s="67">
        <f t="shared" si="8"/>
        <v>9.2910000000000004</v>
      </c>
      <c r="G193" s="34">
        <f t="shared" si="9"/>
        <v>0.97245141119148015</v>
      </c>
    </row>
    <row r="194" spans="1:7">
      <c r="A194" s="20" t="s">
        <v>55</v>
      </c>
      <c r="B194" s="33">
        <v>33564</v>
      </c>
      <c r="C194" s="35">
        <v>0.203125</v>
      </c>
      <c r="D194" s="67">
        <f t="shared" si="7"/>
        <v>11.5625</v>
      </c>
      <c r="E194" s="67">
        <v>-803167</v>
      </c>
      <c r="F194" s="67">
        <f t="shared" si="8"/>
        <v>9.2959143518518523</v>
      </c>
      <c r="G194" s="34">
        <f t="shared" si="9"/>
        <v>0.97296577653357741</v>
      </c>
    </row>
    <row r="195" spans="1:7">
      <c r="A195" s="20" t="s">
        <v>55</v>
      </c>
      <c r="B195" s="33">
        <v>33609</v>
      </c>
      <c r="C195" s="35">
        <v>0.859375</v>
      </c>
      <c r="D195" s="67">
        <f t="shared" si="7"/>
        <v>11.6875</v>
      </c>
      <c r="E195" s="67">
        <v>-803580.8</v>
      </c>
      <c r="F195" s="67">
        <f t="shared" si="8"/>
        <v>9.3007037037037037</v>
      </c>
      <c r="G195" s="34">
        <f t="shared" si="9"/>
        <v>0.97346705863098615</v>
      </c>
    </row>
    <row r="196" spans="1:7">
      <c r="A196" s="20" t="s">
        <v>55</v>
      </c>
      <c r="B196" s="33">
        <v>33655</v>
      </c>
      <c r="C196" s="35">
        <v>0.515625</v>
      </c>
      <c r="D196" s="67">
        <f t="shared" si="7"/>
        <v>11.8125</v>
      </c>
      <c r="E196" s="67">
        <v>-803984.1</v>
      </c>
      <c r="F196" s="67">
        <f t="shared" si="8"/>
        <v>9.305371527777778</v>
      </c>
      <c r="G196" s="34">
        <f t="shared" si="9"/>
        <v>0.97395562090717036</v>
      </c>
    </row>
    <row r="197" spans="1:7">
      <c r="A197" s="20" t="s">
        <v>55</v>
      </c>
      <c r="B197" s="33">
        <v>33701</v>
      </c>
      <c r="C197" s="35">
        <v>0.171875</v>
      </c>
      <c r="D197" s="67">
        <f t="shared" si="7"/>
        <v>11.9375</v>
      </c>
      <c r="E197" s="67">
        <v>-804377.1</v>
      </c>
      <c r="F197" s="67">
        <f t="shared" si="8"/>
        <v>9.3099201388888879</v>
      </c>
      <c r="G197" s="34">
        <f t="shared" si="9"/>
        <v>0.97443170564443871</v>
      </c>
    </row>
    <row r="198" spans="1:7">
      <c r="A198" s="20" t="s">
        <v>55</v>
      </c>
      <c r="B198" s="33">
        <v>33746</v>
      </c>
      <c r="C198" s="35">
        <v>0.828125</v>
      </c>
      <c r="D198" s="67">
        <f t="shared" si="7"/>
        <v>12.0625</v>
      </c>
      <c r="E198" s="67">
        <v>-804760.2</v>
      </c>
      <c r="F198" s="67">
        <f t="shared" si="8"/>
        <v>9.314354166666666</v>
      </c>
      <c r="G198" s="34">
        <f t="shared" si="9"/>
        <v>0.97489579740740961</v>
      </c>
    </row>
    <row r="199" spans="1:7">
      <c r="A199" s="20" t="s">
        <v>55</v>
      </c>
      <c r="B199" s="33">
        <v>33792</v>
      </c>
      <c r="C199" s="35">
        <v>0.484375</v>
      </c>
      <c r="D199" s="67">
        <f t="shared" si="7"/>
        <v>12.1875</v>
      </c>
      <c r="E199" s="67">
        <v>-805133.9</v>
      </c>
      <c r="F199" s="67">
        <f t="shared" si="8"/>
        <v>9.3186793981481486</v>
      </c>
      <c r="G199" s="34">
        <f t="shared" si="9"/>
        <v>0.97534850190185551</v>
      </c>
    </row>
    <row r="200" spans="1:7">
      <c r="A200" s="20" t="s">
        <v>55</v>
      </c>
      <c r="B200" s="33">
        <v>33838</v>
      </c>
      <c r="C200" s="35">
        <v>0.140625</v>
      </c>
      <c r="D200" s="67">
        <f t="shared" si="7"/>
        <v>12.3125</v>
      </c>
      <c r="E200" s="67">
        <v>-805498.1</v>
      </c>
      <c r="F200" s="67">
        <f t="shared" si="8"/>
        <v>9.3228946759259248</v>
      </c>
      <c r="G200" s="34">
        <f t="shared" si="9"/>
        <v>0.97578969798662174</v>
      </c>
    </row>
    <row r="201" spans="1:7">
      <c r="A201" s="20" t="s">
        <v>55</v>
      </c>
      <c r="B201" s="33">
        <v>33883</v>
      </c>
      <c r="C201" s="35">
        <v>0.796875</v>
      </c>
      <c r="D201" s="67">
        <f t="shared" si="7"/>
        <v>12.4375</v>
      </c>
      <c r="E201" s="67">
        <v>-805853.4</v>
      </c>
      <c r="F201" s="67">
        <f t="shared" si="8"/>
        <v>9.3270069444444452</v>
      </c>
      <c r="G201" s="34">
        <f t="shared" si="9"/>
        <v>0.97622011250863583</v>
      </c>
    </row>
    <row r="202" spans="1:7">
      <c r="A202" s="20" t="s">
        <v>55</v>
      </c>
      <c r="B202" s="33">
        <v>33929</v>
      </c>
      <c r="C202" s="35">
        <v>0.453125</v>
      </c>
      <c r="D202" s="67">
        <f t="shared" si="7"/>
        <v>12.5625</v>
      </c>
      <c r="E202" s="67">
        <v>-806200.1</v>
      </c>
      <c r="F202" s="67">
        <f t="shared" si="8"/>
        <v>9.3310196759259263</v>
      </c>
      <c r="G202" s="34">
        <f t="shared" si="9"/>
        <v>0.97664010889136099</v>
      </c>
    </row>
    <row r="203" spans="1:7">
      <c r="A203" s="20" t="s">
        <v>55</v>
      </c>
      <c r="B203" s="33">
        <v>33975</v>
      </c>
      <c r="C203" s="35">
        <v>0.109375</v>
      </c>
      <c r="D203" s="67">
        <f t="shared" si="7"/>
        <v>12.6875</v>
      </c>
      <c r="E203" s="67">
        <v>-806538.2</v>
      </c>
      <c r="F203" s="67">
        <f t="shared" si="8"/>
        <v>9.3349328703703698</v>
      </c>
      <c r="G203" s="34">
        <f t="shared" si="9"/>
        <v>0.97704968713479712</v>
      </c>
    </row>
    <row r="204" spans="1:7">
      <c r="A204" s="20" t="s">
        <v>55</v>
      </c>
      <c r="B204" s="33">
        <v>34020</v>
      </c>
      <c r="C204" s="35">
        <v>0.765625</v>
      </c>
      <c r="D204" s="67">
        <f t="shared" si="7"/>
        <v>12.8125</v>
      </c>
      <c r="E204" s="67">
        <v>-806868.3</v>
      </c>
      <c r="F204" s="67">
        <f t="shared" si="8"/>
        <v>9.3387534722222227</v>
      </c>
      <c r="G204" s="34">
        <f t="shared" si="9"/>
        <v>0.97744957408587185</v>
      </c>
    </row>
    <row r="205" spans="1:7">
      <c r="A205" s="20" t="s">
        <v>55</v>
      </c>
      <c r="B205" s="33">
        <v>34066</v>
      </c>
      <c r="C205" s="35">
        <v>0.421875</v>
      </c>
      <c r="D205" s="67">
        <f t="shared" si="7"/>
        <v>12.9375</v>
      </c>
      <c r="E205" s="67">
        <v>-807190.3</v>
      </c>
      <c r="F205" s="67">
        <f t="shared" si="8"/>
        <v>9.3424803240740744</v>
      </c>
      <c r="G205" s="34">
        <f t="shared" si="9"/>
        <v>0.9778396486034302</v>
      </c>
    </row>
    <row r="206" spans="1:7">
      <c r="A206" s="20" t="s">
        <v>55</v>
      </c>
      <c r="B206" s="33">
        <v>34112</v>
      </c>
      <c r="C206" s="35">
        <v>7.8125E-2</v>
      </c>
      <c r="D206" s="67">
        <f t="shared" si="7"/>
        <v>13.0625</v>
      </c>
      <c r="E206" s="67">
        <v>-807504.6</v>
      </c>
      <c r="F206" s="67">
        <f t="shared" si="8"/>
        <v>9.3461180555555554</v>
      </c>
      <c r="G206" s="34">
        <f t="shared" si="9"/>
        <v>0.97822039525209048</v>
      </c>
    </row>
    <row r="207" spans="1:7">
      <c r="A207" s="20" t="s">
        <v>55</v>
      </c>
      <c r="B207" s="33">
        <v>34157</v>
      </c>
      <c r="C207" s="35">
        <v>0.734375</v>
      </c>
      <c r="D207" s="67">
        <f t="shared" si="7"/>
        <v>13.1875</v>
      </c>
      <c r="E207" s="67">
        <v>-807811.4</v>
      </c>
      <c r="F207" s="67">
        <f t="shared" si="8"/>
        <v>9.3496689814814822</v>
      </c>
      <c r="G207" s="34">
        <f t="shared" si="9"/>
        <v>0.97859205631416168</v>
      </c>
    </row>
    <row r="208" spans="1:7">
      <c r="A208" s="20" t="s">
        <v>55</v>
      </c>
      <c r="B208" s="33">
        <v>34203</v>
      </c>
      <c r="C208" s="35">
        <v>0.390625</v>
      </c>
      <c r="D208" s="67">
        <f t="shared" si="7"/>
        <v>13.3125</v>
      </c>
      <c r="E208" s="67">
        <v>-808110.9</v>
      </c>
      <c r="F208" s="67">
        <f t="shared" si="8"/>
        <v>9.3531354166666674</v>
      </c>
      <c r="G208" s="34">
        <f t="shared" si="9"/>
        <v>0.97895487407195281</v>
      </c>
    </row>
    <row r="209" spans="1:7">
      <c r="A209" s="20" t="s">
        <v>55</v>
      </c>
      <c r="B209" s="33">
        <v>34249</v>
      </c>
      <c r="C209" s="35">
        <v>4.6875E-2</v>
      </c>
      <c r="D209" s="67">
        <f t="shared" si="7"/>
        <v>13.4375</v>
      </c>
      <c r="E209" s="67">
        <v>-808403.3</v>
      </c>
      <c r="F209" s="67">
        <f t="shared" si="8"/>
        <v>9.3565196759259273</v>
      </c>
      <c r="G209" s="34">
        <f t="shared" si="9"/>
        <v>0.97930909080777295</v>
      </c>
    </row>
    <row r="210" spans="1:7">
      <c r="A210" s="20" t="s">
        <v>55</v>
      </c>
      <c r="B210" s="33">
        <v>34294</v>
      </c>
      <c r="C210" s="35">
        <v>0.703125</v>
      </c>
      <c r="D210" s="67">
        <f t="shared" si="7"/>
        <v>13.5625</v>
      </c>
      <c r="E210" s="67">
        <v>-808688.8</v>
      </c>
      <c r="F210" s="67">
        <f t="shared" si="8"/>
        <v>9.3598240740740746</v>
      </c>
      <c r="G210" s="34">
        <f t="shared" si="9"/>
        <v>0.979654948803931</v>
      </c>
    </row>
    <row r="211" spans="1:7">
      <c r="A211" s="20" t="s">
        <v>55</v>
      </c>
      <c r="B211" s="33">
        <v>34340</v>
      </c>
      <c r="C211" s="35">
        <v>0.359375</v>
      </c>
      <c r="D211" s="67">
        <f t="shared" si="7"/>
        <v>13.6875</v>
      </c>
      <c r="E211" s="67">
        <v>-808967.8</v>
      </c>
      <c r="F211" s="67">
        <f t="shared" si="8"/>
        <v>9.3630532407407419</v>
      </c>
      <c r="G211" s="34">
        <f t="shared" si="9"/>
        <v>0.97999293262504528</v>
      </c>
    </row>
    <row r="212" spans="1:7">
      <c r="A212" s="20" t="s">
        <v>55</v>
      </c>
      <c r="B212" s="33">
        <v>34386</v>
      </c>
      <c r="C212" s="35">
        <v>1.5625E-2</v>
      </c>
      <c r="D212" s="67">
        <f t="shared" si="7"/>
        <v>13.8125</v>
      </c>
      <c r="E212" s="67">
        <v>-809240.2</v>
      </c>
      <c r="F212" s="67">
        <f t="shared" si="8"/>
        <v>9.3662060185185183</v>
      </c>
      <c r="G212" s="34">
        <f t="shared" si="9"/>
        <v>0.980322921129961</v>
      </c>
    </row>
    <row r="213" spans="1:7">
      <c r="A213" s="20" t="s">
        <v>55</v>
      </c>
      <c r="B213" s="33">
        <v>34431</v>
      </c>
      <c r="C213" s="35">
        <v>0.671875</v>
      </c>
      <c r="D213" s="67">
        <f t="shared" si="7"/>
        <v>13.9375</v>
      </c>
      <c r="E213" s="67">
        <v>-809506.3</v>
      </c>
      <c r="F213" s="67">
        <f t="shared" si="8"/>
        <v>9.369285879629631</v>
      </c>
      <c r="G213" s="34">
        <f t="shared" si="9"/>
        <v>0.98064527774214216</v>
      </c>
    </row>
    <row r="214" spans="1:7">
      <c r="A214" s="20" t="s">
        <v>55</v>
      </c>
      <c r="B214" s="33">
        <v>34477</v>
      </c>
      <c r="C214" s="35">
        <v>0.328125</v>
      </c>
      <c r="D214" s="67">
        <f t="shared" si="7"/>
        <v>14.0625</v>
      </c>
      <c r="E214" s="67">
        <v>-809766.40000000002</v>
      </c>
      <c r="F214" s="67">
        <f t="shared" si="8"/>
        <v>9.3722962962962963</v>
      </c>
      <c r="G214" s="34">
        <f t="shared" si="9"/>
        <v>0.98096036588505175</v>
      </c>
    </row>
    <row r="215" spans="1:7">
      <c r="A215" s="20" t="s">
        <v>55</v>
      </c>
      <c r="B215" s="33">
        <v>34522</v>
      </c>
      <c r="C215" s="35">
        <v>0.984375</v>
      </c>
      <c r="D215" s="67">
        <f t="shared" si="7"/>
        <v>14.1875</v>
      </c>
      <c r="E215" s="67">
        <v>-810020.5</v>
      </c>
      <c r="F215" s="67">
        <f t="shared" si="8"/>
        <v>9.3752372685185179</v>
      </c>
      <c r="G215" s="34">
        <f t="shared" si="9"/>
        <v>0.98126818555869011</v>
      </c>
    </row>
    <row r="216" spans="1:7">
      <c r="A216" s="20" t="s">
        <v>55</v>
      </c>
      <c r="B216" s="33">
        <v>34568</v>
      </c>
      <c r="C216" s="35">
        <v>0.640625</v>
      </c>
      <c r="D216" s="67">
        <f t="shared" si="7"/>
        <v>14.3125</v>
      </c>
      <c r="E216" s="67">
        <v>-810268.9</v>
      </c>
      <c r="F216" s="67">
        <f t="shared" si="8"/>
        <v>9.3781122685185192</v>
      </c>
      <c r="G216" s="34">
        <f t="shared" si="9"/>
        <v>0.9815691001865211</v>
      </c>
    </row>
    <row r="217" spans="1:7">
      <c r="A217" s="20" t="s">
        <v>55</v>
      </c>
      <c r="B217" s="33">
        <v>34614</v>
      </c>
      <c r="C217" s="35">
        <v>0.296875</v>
      </c>
      <c r="D217" s="67">
        <f t="shared" si="7"/>
        <v>14.4375</v>
      </c>
      <c r="E217" s="67">
        <v>-810511.6</v>
      </c>
      <c r="F217" s="67">
        <f t="shared" si="8"/>
        <v>9.3809212962962967</v>
      </c>
      <c r="G217" s="34">
        <f t="shared" si="9"/>
        <v>0.98186310976854407</v>
      </c>
    </row>
    <row r="218" spans="1:7">
      <c r="A218" s="20" t="s">
        <v>55</v>
      </c>
      <c r="B218" s="33">
        <v>34659</v>
      </c>
      <c r="C218" s="35">
        <v>0.953125</v>
      </c>
      <c r="D218" s="67">
        <f t="shared" si="7"/>
        <v>14.5625</v>
      </c>
      <c r="E218" s="67">
        <v>-810749</v>
      </c>
      <c r="F218" s="67">
        <f t="shared" si="8"/>
        <v>9.3836689814814811</v>
      </c>
      <c r="G218" s="34">
        <f t="shared" si="9"/>
        <v>0.98215069886937745</v>
      </c>
    </row>
    <row r="219" spans="1:7">
      <c r="A219" s="20" t="s">
        <v>55</v>
      </c>
      <c r="B219" s="33">
        <v>34705</v>
      </c>
      <c r="C219" s="35">
        <v>0.609375</v>
      </c>
      <c r="D219" s="67">
        <f t="shared" si="7"/>
        <v>14.6875</v>
      </c>
      <c r="E219" s="67">
        <v>-810981.1</v>
      </c>
      <c r="F219" s="67">
        <f t="shared" si="8"/>
        <v>9.3863553240740742</v>
      </c>
      <c r="G219" s="34">
        <f t="shared" si="9"/>
        <v>0.98243186748902123</v>
      </c>
    </row>
    <row r="220" spans="1:7">
      <c r="A220" s="20" t="s">
        <v>55</v>
      </c>
      <c r="B220" s="33">
        <v>34751</v>
      </c>
      <c r="C220" s="35">
        <v>0.265625</v>
      </c>
      <c r="D220" s="67">
        <f t="shared" si="7"/>
        <v>14.8125</v>
      </c>
      <c r="E220" s="67">
        <v>-811208</v>
      </c>
      <c r="F220" s="67">
        <f t="shared" si="8"/>
        <v>9.3889814814814816</v>
      </c>
      <c r="G220" s="34">
        <f t="shared" si="9"/>
        <v>0.98270673676862996</v>
      </c>
    </row>
    <row r="221" spans="1:7">
      <c r="A221" s="20" t="s">
        <v>55</v>
      </c>
      <c r="B221" s="33">
        <v>34796</v>
      </c>
      <c r="C221" s="35">
        <v>0.921875</v>
      </c>
      <c r="D221" s="67">
        <f t="shared" si="7"/>
        <v>14.9375</v>
      </c>
      <c r="E221" s="67">
        <v>-811429.9</v>
      </c>
      <c r="F221" s="67">
        <f t="shared" si="8"/>
        <v>9.3915497685185194</v>
      </c>
      <c r="G221" s="34">
        <f t="shared" si="9"/>
        <v>0.98297554899051265</v>
      </c>
    </row>
    <row r="222" spans="1:7">
      <c r="A222" s="20" t="s">
        <v>55</v>
      </c>
      <c r="B222" s="33">
        <v>34842</v>
      </c>
      <c r="C222" s="35">
        <v>0.578125</v>
      </c>
      <c r="D222" s="67">
        <f t="shared" si="7"/>
        <v>15.0625</v>
      </c>
      <c r="E222" s="67">
        <v>-811647.1</v>
      </c>
      <c r="F222" s="67">
        <f t="shared" si="8"/>
        <v>9.3940636574074077</v>
      </c>
      <c r="G222" s="34">
        <f t="shared" si="9"/>
        <v>0.98323866757813272</v>
      </c>
    </row>
    <row r="223" spans="1:7">
      <c r="A223" s="20" t="s">
        <v>55</v>
      </c>
      <c r="B223" s="33">
        <v>34888</v>
      </c>
      <c r="C223" s="35">
        <v>0.234375</v>
      </c>
      <c r="D223" s="67">
        <f t="shared" si="7"/>
        <v>15.1875</v>
      </c>
      <c r="E223" s="67">
        <v>-811859.6</v>
      </c>
      <c r="F223" s="67">
        <f t="shared" si="8"/>
        <v>9.3965231481481482</v>
      </c>
      <c r="G223" s="34">
        <f t="shared" si="9"/>
        <v>0.98349609253149028</v>
      </c>
    </row>
    <row r="224" spans="1:7">
      <c r="A224" s="20" t="s">
        <v>55</v>
      </c>
      <c r="B224" s="33">
        <v>34933</v>
      </c>
      <c r="C224" s="35">
        <v>0.890625</v>
      </c>
      <c r="D224" s="67">
        <f t="shared" si="7"/>
        <v>15.3125</v>
      </c>
      <c r="E224" s="67">
        <v>-812067.4</v>
      </c>
      <c r="F224" s="67">
        <f t="shared" si="8"/>
        <v>9.3989282407407408</v>
      </c>
      <c r="G224" s="34">
        <f t="shared" si="9"/>
        <v>0.98374782385058546</v>
      </c>
    </row>
    <row r="225" spans="1:7">
      <c r="A225" s="20" t="s">
        <v>55</v>
      </c>
      <c r="B225" s="33">
        <v>34979</v>
      </c>
      <c r="C225" s="35">
        <v>0.546875</v>
      </c>
      <c r="D225" s="67">
        <f t="shared" si="7"/>
        <v>15.4375</v>
      </c>
      <c r="E225" s="67">
        <v>-812270.9</v>
      </c>
      <c r="F225" s="67">
        <f t="shared" si="8"/>
        <v>9.4012835648148148</v>
      </c>
      <c r="G225" s="34">
        <f t="shared" si="9"/>
        <v>0.98399434610003611</v>
      </c>
    </row>
    <row r="226" spans="1:7">
      <c r="A226" s="20" t="s">
        <v>55</v>
      </c>
      <c r="B226" s="33">
        <v>35025</v>
      </c>
      <c r="C226" s="35">
        <v>0.203125</v>
      </c>
      <c r="D226" s="67">
        <f t="shared" si="7"/>
        <v>15.5625</v>
      </c>
      <c r="E226" s="67">
        <v>-812470</v>
      </c>
      <c r="F226" s="67">
        <f t="shared" si="8"/>
        <v>9.4035879629629626</v>
      </c>
      <c r="G226" s="34">
        <f t="shared" si="9"/>
        <v>0.98423553813868792</v>
      </c>
    </row>
    <row r="227" spans="1:7">
      <c r="A227" s="20" t="s">
        <v>55</v>
      </c>
      <c r="B227" s="33">
        <v>35070</v>
      </c>
      <c r="C227" s="35">
        <v>0.859375</v>
      </c>
      <c r="D227" s="67">
        <f t="shared" si="7"/>
        <v>15.6875</v>
      </c>
      <c r="E227" s="67">
        <v>-812664.9</v>
      </c>
      <c r="F227" s="67">
        <f t="shared" si="8"/>
        <v>9.4058437500000007</v>
      </c>
      <c r="G227" s="34">
        <f t="shared" si="9"/>
        <v>0.98447164224884987</v>
      </c>
    </row>
    <row r="228" spans="1:7">
      <c r="A228" s="20" t="s">
        <v>55</v>
      </c>
      <c r="B228" s="33">
        <v>35116</v>
      </c>
      <c r="C228" s="35">
        <v>0.515625</v>
      </c>
      <c r="D228" s="67">
        <f t="shared" si="7"/>
        <v>15.8125</v>
      </c>
      <c r="E228" s="67">
        <v>-812855.8</v>
      </c>
      <c r="F228" s="67">
        <f t="shared" si="8"/>
        <v>9.4080532407407418</v>
      </c>
      <c r="G228" s="34">
        <f t="shared" si="9"/>
        <v>0.98470290071283095</v>
      </c>
    </row>
    <row r="229" spans="1:7">
      <c r="A229" s="20" t="s">
        <v>55</v>
      </c>
      <c r="B229" s="33">
        <v>35162</v>
      </c>
      <c r="C229" s="35">
        <v>0.171875</v>
      </c>
      <c r="D229" s="67">
        <f t="shared" si="7"/>
        <v>15.9375</v>
      </c>
      <c r="E229" s="67">
        <v>-813042.6</v>
      </c>
      <c r="F229" s="67">
        <f t="shared" si="8"/>
        <v>9.4102152777777768</v>
      </c>
      <c r="G229" s="34">
        <f t="shared" si="9"/>
        <v>0.9849291923894764</v>
      </c>
    </row>
    <row r="230" spans="1:7">
      <c r="A230" s="20" t="s">
        <v>55</v>
      </c>
      <c r="B230" s="33">
        <v>35207</v>
      </c>
      <c r="C230" s="35">
        <v>0.828125</v>
      </c>
      <c r="D230" s="67">
        <f t="shared" ref="D230:D293" si="10">((B230+C230)-$D$100)/365.25</f>
        <v>16.0625</v>
      </c>
      <c r="E230" s="67">
        <v>-813225.6</v>
      </c>
      <c r="F230" s="67">
        <f t="shared" ref="F230:F293" si="11">-E230/86400</f>
        <v>9.4123333333333328</v>
      </c>
      <c r="G230" s="34">
        <f t="shared" ref="G230:G293" si="12">F230/$C$53</f>
        <v>0.98515088070225032</v>
      </c>
    </row>
    <row r="231" spans="1:7">
      <c r="A231" s="20" t="s">
        <v>55</v>
      </c>
      <c r="B231" s="33">
        <v>35253</v>
      </c>
      <c r="C231" s="35">
        <v>0.484375</v>
      </c>
      <c r="D231" s="67">
        <f t="shared" si="10"/>
        <v>16.1875</v>
      </c>
      <c r="E231" s="67">
        <v>-813404.8</v>
      </c>
      <c r="F231" s="67">
        <f t="shared" si="11"/>
        <v>9.414407407407408</v>
      </c>
      <c r="G231" s="34">
        <f t="shared" si="12"/>
        <v>0.98536796565115248</v>
      </c>
    </row>
    <row r="232" spans="1:7">
      <c r="A232" s="20" t="s">
        <v>55</v>
      </c>
      <c r="B232" s="33">
        <v>35299</v>
      </c>
      <c r="C232" s="35">
        <v>0.140625</v>
      </c>
      <c r="D232" s="67">
        <f t="shared" si="10"/>
        <v>16.3125</v>
      </c>
      <c r="E232" s="67">
        <v>-813580.3</v>
      </c>
      <c r="F232" s="67">
        <f t="shared" si="11"/>
        <v>9.4164386574074079</v>
      </c>
      <c r="G232" s="34">
        <f t="shared" si="12"/>
        <v>0.98558056837733721</v>
      </c>
    </row>
    <row r="233" spans="1:7">
      <c r="A233" s="20" t="s">
        <v>55</v>
      </c>
      <c r="B233" s="33">
        <v>35344</v>
      </c>
      <c r="C233" s="35">
        <v>0.796875</v>
      </c>
      <c r="D233" s="67">
        <f t="shared" si="10"/>
        <v>16.4375</v>
      </c>
      <c r="E233" s="67">
        <v>-813752.3</v>
      </c>
      <c r="F233" s="67">
        <f t="shared" si="11"/>
        <v>9.4184293981481488</v>
      </c>
      <c r="G233" s="34">
        <f t="shared" si="12"/>
        <v>0.98578893116311384</v>
      </c>
    </row>
    <row r="234" spans="1:7">
      <c r="A234" s="20" t="s">
        <v>55</v>
      </c>
      <c r="B234" s="33">
        <v>35390</v>
      </c>
      <c r="C234" s="35">
        <v>0.453125</v>
      </c>
      <c r="D234" s="67">
        <f t="shared" si="10"/>
        <v>16.5625</v>
      </c>
      <c r="E234" s="67">
        <v>-813920.8</v>
      </c>
      <c r="F234" s="67">
        <f t="shared" si="11"/>
        <v>9.4203796296296307</v>
      </c>
      <c r="G234" s="34">
        <f t="shared" si="12"/>
        <v>0.98599305400848214</v>
      </c>
    </row>
    <row r="235" spans="1:7">
      <c r="A235" s="20" t="s">
        <v>55</v>
      </c>
      <c r="B235" s="33">
        <v>35436</v>
      </c>
      <c r="C235" s="35">
        <v>0.109375</v>
      </c>
      <c r="D235" s="67">
        <f t="shared" si="10"/>
        <v>16.6875</v>
      </c>
      <c r="E235" s="67">
        <v>-814085.8</v>
      </c>
      <c r="F235" s="67">
        <f t="shared" si="11"/>
        <v>9.4222893518518518</v>
      </c>
      <c r="G235" s="34">
        <f t="shared" si="12"/>
        <v>0.98619293691344201</v>
      </c>
    </row>
    <row r="236" spans="1:7">
      <c r="A236" s="20" t="s">
        <v>55</v>
      </c>
      <c r="B236" s="33">
        <v>35481</v>
      </c>
      <c r="C236" s="35">
        <v>0.765625</v>
      </c>
      <c r="D236" s="67">
        <f t="shared" si="10"/>
        <v>16.8125</v>
      </c>
      <c r="E236" s="67">
        <v>-814247.6</v>
      </c>
      <c r="F236" s="67">
        <f t="shared" si="11"/>
        <v>9.4241620370370374</v>
      </c>
      <c r="G236" s="34">
        <f t="shared" si="12"/>
        <v>0.98638894330145743</v>
      </c>
    </row>
    <row r="237" spans="1:7">
      <c r="A237" s="20" t="s">
        <v>55</v>
      </c>
      <c r="B237" s="33">
        <v>35527</v>
      </c>
      <c r="C237" s="35">
        <v>0.421875</v>
      </c>
      <c r="D237" s="67">
        <f t="shared" si="10"/>
        <v>16.9375</v>
      </c>
      <c r="E237" s="67">
        <v>-814406.1</v>
      </c>
      <c r="F237" s="67">
        <f t="shared" si="11"/>
        <v>9.4259965277777766</v>
      </c>
      <c r="G237" s="34">
        <f t="shared" si="12"/>
        <v>0.98658095203137341</v>
      </c>
    </row>
    <row r="238" spans="1:7">
      <c r="A238" s="20" t="s">
        <v>55</v>
      </c>
      <c r="B238" s="33">
        <v>35573</v>
      </c>
      <c r="C238" s="35">
        <v>7.8125E-2</v>
      </c>
      <c r="D238" s="67">
        <f t="shared" si="10"/>
        <v>17.0625</v>
      </c>
      <c r="E238" s="67">
        <v>-814561.5</v>
      </c>
      <c r="F238" s="67">
        <f t="shared" si="11"/>
        <v>9.4277951388888894</v>
      </c>
      <c r="G238" s="34">
        <f t="shared" si="12"/>
        <v>0.98676920538549961</v>
      </c>
    </row>
    <row r="239" spans="1:7">
      <c r="A239" s="20" t="s">
        <v>55</v>
      </c>
      <c r="B239" s="33">
        <v>35618</v>
      </c>
      <c r="C239" s="35">
        <v>0.734375</v>
      </c>
      <c r="D239" s="67">
        <f t="shared" si="10"/>
        <v>17.1875</v>
      </c>
      <c r="E239" s="67">
        <v>-814713.8</v>
      </c>
      <c r="F239" s="67">
        <f t="shared" si="11"/>
        <v>9.4295578703703704</v>
      </c>
      <c r="G239" s="34">
        <f t="shared" si="12"/>
        <v>0.98695370336383537</v>
      </c>
    </row>
    <row r="240" spans="1:7">
      <c r="A240" s="20" t="s">
        <v>55</v>
      </c>
      <c r="B240" s="33">
        <v>35664</v>
      </c>
      <c r="C240" s="35">
        <v>0.390625</v>
      </c>
      <c r="D240" s="67">
        <f t="shared" si="10"/>
        <v>17.3125</v>
      </c>
      <c r="E240" s="67">
        <v>-814863.1</v>
      </c>
      <c r="F240" s="67">
        <f t="shared" si="11"/>
        <v>9.4312858796296286</v>
      </c>
      <c r="G240" s="34">
        <f t="shared" si="12"/>
        <v>0.98713456710753555</v>
      </c>
    </row>
    <row r="241" spans="1:7">
      <c r="A241" s="20" t="s">
        <v>55</v>
      </c>
      <c r="B241" s="33">
        <v>35710</v>
      </c>
      <c r="C241" s="35">
        <v>4.6875E-2</v>
      </c>
      <c r="D241" s="67">
        <f t="shared" si="10"/>
        <v>17.4375</v>
      </c>
      <c r="E241" s="67">
        <v>-815009.5</v>
      </c>
      <c r="F241" s="67">
        <f t="shared" si="11"/>
        <v>9.4329803240740748</v>
      </c>
      <c r="G241" s="34">
        <f t="shared" si="12"/>
        <v>0.98731191775775473</v>
      </c>
    </row>
    <row r="242" spans="1:7">
      <c r="A242" s="20" t="s">
        <v>55</v>
      </c>
      <c r="B242" s="33">
        <v>35755</v>
      </c>
      <c r="C242" s="35">
        <v>0.703125</v>
      </c>
      <c r="D242" s="67">
        <f t="shared" si="10"/>
        <v>17.5625</v>
      </c>
      <c r="E242" s="67">
        <v>-815153.1</v>
      </c>
      <c r="F242" s="67">
        <f t="shared" si="11"/>
        <v>9.434642361111111</v>
      </c>
      <c r="G242" s="34">
        <f t="shared" si="12"/>
        <v>0.98748587645564723</v>
      </c>
    </row>
    <row r="243" spans="1:7">
      <c r="A243" s="20" t="s">
        <v>55</v>
      </c>
      <c r="B243" s="33">
        <v>35801</v>
      </c>
      <c r="C243" s="35">
        <v>0.359375</v>
      </c>
      <c r="D243" s="67">
        <f t="shared" si="10"/>
        <v>17.6875</v>
      </c>
      <c r="E243" s="67">
        <v>-815294</v>
      </c>
      <c r="F243" s="67">
        <f t="shared" si="11"/>
        <v>9.4362731481481479</v>
      </c>
      <c r="G243" s="34">
        <f t="shared" si="12"/>
        <v>0.98765656434236759</v>
      </c>
    </row>
    <row r="244" spans="1:7">
      <c r="A244" s="20" t="s">
        <v>55</v>
      </c>
      <c r="B244" s="33">
        <v>35847</v>
      </c>
      <c r="C244" s="35">
        <v>1.5625E-2</v>
      </c>
      <c r="D244" s="67">
        <f t="shared" si="10"/>
        <v>17.8125</v>
      </c>
      <c r="E244" s="67">
        <v>-815432.2</v>
      </c>
      <c r="F244" s="67">
        <f t="shared" si="11"/>
        <v>9.4378726851851855</v>
      </c>
      <c r="G244" s="34">
        <f t="shared" si="12"/>
        <v>0.98782398141791605</v>
      </c>
    </row>
    <row r="245" spans="1:7">
      <c r="A245" s="20" t="s">
        <v>55</v>
      </c>
      <c r="B245" s="33">
        <v>35892</v>
      </c>
      <c r="C245" s="35">
        <v>0.671875</v>
      </c>
      <c r="D245" s="67">
        <f t="shared" si="10"/>
        <v>17.9375</v>
      </c>
      <c r="E245" s="67">
        <v>-815567.8</v>
      </c>
      <c r="F245" s="67">
        <f t="shared" si="11"/>
        <v>9.4394421296296294</v>
      </c>
      <c r="G245" s="34">
        <f t="shared" si="12"/>
        <v>0.98798824882344671</v>
      </c>
    </row>
    <row r="246" spans="1:7">
      <c r="A246" s="20" t="s">
        <v>55</v>
      </c>
      <c r="B246" s="33">
        <v>35938</v>
      </c>
      <c r="C246" s="35">
        <v>0.328125</v>
      </c>
      <c r="D246" s="67">
        <f t="shared" si="10"/>
        <v>18.0625</v>
      </c>
      <c r="E246" s="67">
        <v>-815700.8</v>
      </c>
      <c r="F246" s="67">
        <f t="shared" si="11"/>
        <v>9.4409814814814812</v>
      </c>
      <c r="G246" s="34">
        <f t="shared" si="12"/>
        <v>0.98814936655896002</v>
      </c>
    </row>
    <row r="247" spans="1:7">
      <c r="A247" s="20" t="s">
        <v>55</v>
      </c>
      <c r="B247" s="33">
        <v>35983</v>
      </c>
      <c r="C247" s="35">
        <v>0.984375</v>
      </c>
      <c r="D247" s="67">
        <f t="shared" si="10"/>
        <v>18.1875</v>
      </c>
      <c r="E247" s="67">
        <v>-815831.4</v>
      </c>
      <c r="F247" s="67">
        <f t="shared" si="11"/>
        <v>9.4424930555555555</v>
      </c>
      <c r="G247" s="34">
        <f t="shared" si="12"/>
        <v>0.98830757690676474</v>
      </c>
    </row>
    <row r="248" spans="1:7">
      <c r="A248" s="20" t="s">
        <v>55</v>
      </c>
      <c r="B248" s="33">
        <v>36029</v>
      </c>
      <c r="C248" s="35">
        <v>0.640625</v>
      </c>
      <c r="D248" s="67">
        <f t="shared" si="10"/>
        <v>18.3125</v>
      </c>
      <c r="E248" s="67">
        <v>-815959.5</v>
      </c>
      <c r="F248" s="67">
        <f t="shared" si="11"/>
        <v>9.4439756944444451</v>
      </c>
      <c r="G248" s="34">
        <f t="shared" si="12"/>
        <v>0.98846275872570655</v>
      </c>
    </row>
    <row r="249" spans="1:7">
      <c r="A249" s="20" t="s">
        <v>55</v>
      </c>
      <c r="B249" s="33">
        <v>36075</v>
      </c>
      <c r="C249" s="35">
        <v>0.296875</v>
      </c>
      <c r="D249" s="67">
        <f t="shared" si="10"/>
        <v>18.4375</v>
      </c>
      <c r="E249" s="67">
        <v>-816085.3</v>
      </c>
      <c r="F249" s="67">
        <f t="shared" si="11"/>
        <v>9.4454317129629644</v>
      </c>
      <c r="G249" s="34">
        <f t="shared" si="12"/>
        <v>0.98861515429809432</v>
      </c>
    </row>
    <row r="250" spans="1:7">
      <c r="A250" s="20" t="s">
        <v>55</v>
      </c>
      <c r="B250" s="33">
        <v>36120</v>
      </c>
      <c r="C250" s="35">
        <v>0.953125</v>
      </c>
      <c r="D250" s="67">
        <f t="shared" si="10"/>
        <v>18.5625</v>
      </c>
      <c r="E250" s="67">
        <v>-816208.8</v>
      </c>
      <c r="F250" s="67">
        <f t="shared" si="11"/>
        <v>9.4468611111111116</v>
      </c>
      <c r="G250" s="34">
        <f t="shared" si="12"/>
        <v>0.98876476362392796</v>
      </c>
    </row>
    <row r="251" spans="1:7">
      <c r="A251" s="20" t="s">
        <v>55</v>
      </c>
      <c r="B251" s="33">
        <v>36166</v>
      </c>
      <c r="C251" s="35">
        <v>0.609375</v>
      </c>
      <c r="D251" s="67">
        <f t="shared" si="10"/>
        <v>18.6875</v>
      </c>
      <c r="E251" s="67">
        <v>-816329.9</v>
      </c>
      <c r="F251" s="67">
        <f t="shared" si="11"/>
        <v>9.4482627314814813</v>
      </c>
      <c r="G251" s="34">
        <f t="shared" si="12"/>
        <v>0.98891146556205312</v>
      </c>
    </row>
    <row r="252" spans="1:7">
      <c r="A252" s="20" t="s">
        <v>55</v>
      </c>
      <c r="B252" s="33">
        <v>36212</v>
      </c>
      <c r="C252" s="35">
        <v>0.265625</v>
      </c>
      <c r="D252" s="67">
        <f t="shared" si="10"/>
        <v>18.8125</v>
      </c>
      <c r="E252" s="67">
        <v>-816448.9</v>
      </c>
      <c r="F252" s="67">
        <f t="shared" si="11"/>
        <v>9.4496400462962971</v>
      </c>
      <c r="G252" s="34">
        <f t="shared" si="12"/>
        <v>0.98905562353593346</v>
      </c>
    </row>
    <row r="253" spans="1:7">
      <c r="A253" s="20" t="s">
        <v>55</v>
      </c>
      <c r="B253" s="33">
        <v>36257</v>
      </c>
      <c r="C253" s="35">
        <v>0.921875</v>
      </c>
      <c r="D253" s="67">
        <f t="shared" si="10"/>
        <v>18.9375</v>
      </c>
      <c r="E253" s="67">
        <v>-816565.7</v>
      </c>
      <c r="F253" s="67">
        <f t="shared" si="11"/>
        <v>9.450991898148148</v>
      </c>
      <c r="G253" s="34">
        <f t="shared" si="12"/>
        <v>0.98919711640441421</v>
      </c>
    </row>
    <row r="254" spans="1:7">
      <c r="A254" s="20" t="s">
        <v>55</v>
      </c>
      <c r="B254" s="33">
        <v>36303</v>
      </c>
      <c r="C254" s="35">
        <v>0.578125</v>
      </c>
      <c r="D254" s="67">
        <f t="shared" si="10"/>
        <v>19.0625</v>
      </c>
      <c r="E254" s="67">
        <v>-816680.4</v>
      </c>
      <c r="F254" s="67">
        <f t="shared" si="11"/>
        <v>9.4523194444444449</v>
      </c>
      <c r="G254" s="34">
        <f t="shared" si="12"/>
        <v>0.98933606530865004</v>
      </c>
    </row>
    <row r="255" spans="1:7">
      <c r="A255" s="20" t="s">
        <v>55</v>
      </c>
      <c r="B255" s="33">
        <v>36349</v>
      </c>
      <c r="C255" s="35">
        <v>0.234375</v>
      </c>
      <c r="D255" s="67">
        <f t="shared" si="10"/>
        <v>19.1875</v>
      </c>
      <c r="E255" s="67">
        <v>-816793.1</v>
      </c>
      <c r="F255" s="67">
        <f t="shared" si="11"/>
        <v>9.4536238425925916</v>
      </c>
      <c r="G255" s="34">
        <f t="shared" si="12"/>
        <v>0.98947259138979538</v>
      </c>
    </row>
    <row r="256" spans="1:7">
      <c r="A256" s="20" t="s">
        <v>55</v>
      </c>
      <c r="B256" s="33">
        <v>36394</v>
      </c>
      <c r="C256" s="35">
        <v>0.890625</v>
      </c>
      <c r="D256" s="67">
        <f t="shared" si="10"/>
        <v>19.3125</v>
      </c>
      <c r="E256" s="67">
        <v>-816903.7</v>
      </c>
      <c r="F256" s="67">
        <f t="shared" si="11"/>
        <v>9.4549039351851842</v>
      </c>
      <c r="G256" s="34">
        <f t="shared" si="12"/>
        <v>0.9896065735066959</v>
      </c>
    </row>
    <row r="257" spans="1:7">
      <c r="A257" s="20" t="s">
        <v>55</v>
      </c>
      <c r="B257" s="33">
        <v>36440</v>
      </c>
      <c r="C257" s="35">
        <v>0.546875</v>
      </c>
      <c r="D257" s="67">
        <f t="shared" si="10"/>
        <v>19.4375</v>
      </c>
      <c r="E257" s="67">
        <v>-817012.4</v>
      </c>
      <c r="F257" s="67">
        <f t="shared" si="11"/>
        <v>9.4561620370370374</v>
      </c>
      <c r="G257" s="34">
        <f t="shared" si="12"/>
        <v>0.9897382539416606</v>
      </c>
    </row>
    <row r="258" spans="1:7">
      <c r="A258" s="20" t="s">
        <v>55</v>
      </c>
      <c r="B258" s="33">
        <v>36486</v>
      </c>
      <c r="C258" s="35">
        <v>0.203125</v>
      </c>
      <c r="D258" s="67">
        <f t="shared" si="10"/>
        <v>19.5625</v>
      </c>
      <c r="E258" s="67">
        <v>-817119.2</v>
      </c>
      <c r="F258" s="67">
        <f t="shared" si="11"/>
        <v>9.4573981481481475</v>
      </c>
      <c r="G258" s="34">
        <f t="shared" si="12"/>
        <v>0.98986763269468914</v>
      </c>
    </row>
    <row r="259" spans="1:7">
      <c r="A259" s="20" t="s">
        <v>55</v>
      </c>
      <c r="B259" s="33">
        <v>36531</v>
      </c>
      <c r="C259" s="35">
        <v>0.859375</v>
      </c>
      <c r="D259" s="67">
        <f t="shared" si="10"/>
        <v>19.6875</v>
      </c>
      <c r="E259" s="67">
        <v>-817224.1</v>
      </c>
      <c r="F259" s="67">
        <f t="shared" si="11"/>
        <v>9.4586122685185181</v>
      </c>
      <c r="G259" s="34">
        <f t="shared" si="12"/>
        <v>0.98999470976578197</v>
      </c>
    </row>
    <row r="260" spans="1:7">
      <c r="A260" s="20" t="s">
        <v>55</v>
      </c>
      <c r="B260" s="33">
        <v>36577</v>
      </c>
      <c r="C260" s="35">
        <v>0.515625</v>
      </c>
      <c r="D260" s="67">
        <f t="shared" si="10"/>
        <v>19.8125</v>
      </c>
      <c r="E260" s="67">
        <v>-817327.3</v>
      </c>
      <c r="F260" s="67">
        <f t="shared" si="11"/>
        <v>9.4598067129629637</v>
      </c>
      <c r="G260" s="34">
        <f t="shared" si="12"/>
        <v>0.99011972743724797</v>
      </c>
    </row>
    <row r="261" spans="1:7">
      <c r="A261" s="20" t="s">
        <v>55</v>
      </c>
      <c r="B261" s="33">
        <v>36623</v>
      </c>
      <c r="C261" s="35">
        <v>0.171875</v>
      </c>
      <c r="D261" s="67">
        <f t="shared" si="10"/>
        <v>19.9375</v>
      </c>
      <c r="E261" s="67">
        <v>-817428.6</v>
      </c>
      <c r="F261" s="67">
        <f t="shared" si="11"/>
        <v>9.4609791666666663</v>
      </c>
      <c r="G261" s="34">
        <f t="shared" si="12"/>
        <v>0.99024244342677792</v>
      </c>
    </row>
    <row r="262" spans="1:7">
      <c r="A262" s="20" t="s">
        <v>55</v>
      </c>
      <c r="B262" s="33">
        <v>36668</v>
      </c>
      <c r="C262" s="35">
        <v>0.828125</v>
      </c>
      <c r="D262" s="67">
        <f t="shared" si="10"/>
        <v>20.0625</v>
      </c>
      <c r="E262" s="67">
        <v>-817528.2</v>
      </c>
      <c r="F262" s="67">
        <f t="shared" si="11"/>
        <v>9.4621319444444438</v>
      </c>
      <c r="G262" s="34">
        <f t="shared" si="12"/>
        <v>0.99036310001668104</v>
      </c>
    </row>
    <row r="263" spans="1:7">
      <c r="A263" s="20" t="s">
        <v>55</v>
      </c>
      <c r="B263" s="33">
        <v>36714</v>
      </c>
      <c r="C263" s="35">
        <v>0.484375</v>
      </c>
      <c r="D263" s="67">
        <f t="shared" si="10"/>
        <v>20.1875</v>
      </c>
      <c r="E263" s="67">
        <v>-817626.1</v>
      </c>
      <c r="F263" s="67">
        <f t="shared" si="11"/>
        <v>9.4632650462962964</v>
      </c>
      <c r="G263" s="34">
        <f t="shared" si="12"/>
        <v>0.99048169720695733</v>
      </c>
    </row>
    <row r="264" spans="1:7">
      <c r="A264" s="20" t="s">
        <v>55</v>
      </c>
      <c r="B264" s="33">
        <v>36760</v>
      </c>
      <c r="C264" s="35">
        <v>0.140625</v>
      </c>
      <c r="D264" s="67">
        <f t="shared" si="10"/>
        <v>20.3125</v>
      </c>
      <c r="E264" s="67">
        <v>-817722.4</v>
      </c>
      <c r="F264" s="67">
        <f t="shared" si="11"/>
        <v>9.4643796296296294</v>
      </c>
      <c r="G264" s="34">
        <f t="shared" si="12"/>
        <v>0.99059835613876135</v>
      </c>
    </row>
    <row r="265" spans="1:7">
      <c r="A265" s="20" t="s">
        <v>55</v>
      </c>
      <c r="B265" s="33">
        <v>36805</v>
      </c>
      <c r="C265" s="35">
        <v>0.796875</v>
      </c>
      <c r="D265" s="67">
        <f t="shared" si="10"/>
        <v>20.4375</v>
      </c>
      <c r="E265" s="67">
        <v>-817817</v>
      </c>
      <c r="F265" s="67">
        <f t="shared" si="11"/>
        <v>9.4654745370370375</v>
      </c>
      <c r="G265" s="34">
        <f t="shared" si="12"/>
        <v>0.99071295567093842</v>
      </c>
    </row>
    <row r="266" spans="1:7">
      <c r="A266" s="20" t="s">
        <v>55</v>
      </c>
      <c r="B266" s="33">
        <v>36851</v>
      </c>
      <c r="C266" s="35">
        <v>0.453125</v>
      </c>
      <c r="D266" s="67">
        <f t="shared" si="10"/>
        <v>20.5625</v>
      </c>
      <c r="E266" s="67">
        <v>-817910.1</v>
      </c>
      <c r="F266" s="67">
        <f t="shared" si="11"/>
        <v>9.4665520833333332</v>
      </c>
      <c r="G266" s="34">
        <f t="shared" si="12"/>
        <v>0.99082573808579766</v>
      </c>
    </row>
    <row r="267" spans="1:7">
      <c r="A267" s="20" t="s">
        <v>55</v>
      </c>
      <c r="B267" s="33">
        <v>36897</v>
      </c>
      <c r="C267" s="35">
        <v>0.109375</v>
      </c>
      <c r="D267" s="67">
        <f t="shared" si="10"/>
        <v>20.6875</v>
      </c>
      <c r="E267" s="67">
        <v>-818001.5</v>
      </c>
      <c r="F267" s="67">
        <f t="shared" si="11"/>
        <v>9.467609953703704</v>
      </c>
      <c r="G267" s="34">
        <f t="shared" si="12"/>
        <v>0.99093646110103006</v>
      </c>
    </row>
    <row r="268" spans="1:7">
      <c r="A268" s="20" t="s">
        <v>55</v>
      </c>
      <c r="B268" s="33">
        <v>36942</v>
      </c>
      <c r="C268" s="35">
        <v>0.765625</v>
      </c>
      <c r="D268" s="67">
        <f t="shared" si="10"/>
        <v>20.8125</v>
      </c>
      <c r="E268" s="67">
        <v>-818091.5</v>
      </c>
      <c r="F268" s="67">
        <f t="shared" si="11"/>
        <v>9.4686516203703697</v>
      </c>
      <c r="G268" s="34">
        <f t="shared" si="12"/>
        <v>0.99104548814009918</v>
      </c>
    </row>
    <row r="269" spans="1:7">
      <c r="A269" s="20" t="s">
        <v>55</v>
      </c>
      <c r="B269" s="33">
        <v>36988</v>
      </c>
      <c r="C269" s="35">
        <v>0.421875</v>
      </c>
      <c r="D269" s="67">
        <f t="shared" si="10"/>
        <v>20.9375</v>
      </c>
      <c r="E269" s="67">
        <v>-818180</v>
      </c>
      <c r="F269" s="67">
        <f t="shared" si="11"/>
        <v>9.4696759259259267</v>
      </c>
      <c r="G269" s="34">
        <f t="shared" si="12"/>
        <v>0.99115269806185058</v>
      </c>
    </row>
    <row r="270" spans="1:7">
      <c r="A270" s="20" t="s">
        <v>55</v>
      </c>
      <c r="B270" s="33">
        <v>37034</v>
      </c>
      <c r="C270" s="35">
        <v>7.8125E-2</v>
      </c>
      <c r="D270" s="67">
        <f t="shared" si="10"/>
        <v>21.0625</v>
      </c>
      <c r="E270" s="67">
        <v>-818267.1</v>
      </c>
      <c r="F270" s="67">
        <f t="shared" si="11"/>
        <v>9.4706840277777768</v>
      </c>
      <c r="G270" s="34">
        <f t="shared" si="12"/>
        <v>0.99125821200743836</v>
      </c>
    </row>
    <row r="271" spans="1:7">
      <c r="A271" s="20" t="s">
        <v>55</v>
      </c>
      <c r="B271" s="33">
        <v>37079</v>
      </c>
      <c r="C271" s="35">
        <v>0.734375</v>
      </c>
      <c r="D271" s="67">
        <f t="shared" si="10"/>
        <v>21.1875</v>
      </c>
      <c r="E271" s="67">
        <v>-818352.8</v>
      </c>
      <c r="F271" s="67">
        <f t="shared" si="11"/>
        <v>9.4716759259259273</v>
      </c>
      <c r="G271" s="34">
        <f t="shared" si="12"/>
        <v>0.99136202997686329</v>
      </c>
    </row>
    <row r="272" spans="1:7">
      <c r="A272" s="20" t="s">
        <v>55</v>
      </c>
      <c r="B272" s="33">
        <v>37125</v>
      </c>
      <c r="C272" s="35">
        <v>0.390625</v>
      </c>
      <c r="D272" s="67">
        <f t="shared" si="10"/>
        <v>21.3125</v>
      </c>
      <c r="E272" s="67">
        <v>-818437</v>
      </c>
      <c r="F272" s="67">
        <f t="shared" si="11"/>
        <v>9.4726504629629638</v>
      </c>
      <c r="G272" s="34">
        <f t="shared" si="12"/>
        <v>0.99146403082897017</v>
      </c>
    </row>
    <row r="273" spans="1:7">
      <c r="A273" s="20" t="s">
        <v>55</v>
      </c>
      <c r="B273" s="33">
        <v>37171</v>
      </c>
      <c r="C273" s="35">
        <v>4.6875E-2</v>
      </c>
      <c r="D273" s="67">
        <f t="shared" si="10"/>
        <v>21.4375</v>
      </c>
      <c r="E273" s="67">
        <v>-818519.9</v>
      </c>
      <c r="F273" s="67">
        <f t="shared" si="11"/>
        <v>9.4736099537037042</v>
      </c>
      <c r="G273" s="34">
        <f t="shared" si="12"/>
        <v>0.9915644568460682</v>
      </c>
    </row>
    <row r="274" spans="1:7">
      <c r="A274" s="20" t="s">
        <v>55</v>
      </c>
      <c r="B274" s="33">
        <v>37216</v>
      </c>
      <c r="C274" s="35">
        <v>0.703125</v>
      </c>
      <c r="D274" s="67">
        <f t="shared" si="10"/>
        <v>21.5625</v>
      </c>
      <c r="E274" s="67">
        <v>-818601.5</v>
      </c>
      <c r="F274" s="67">
        <f t="shared" si="11"/>
        <v>9.4745543981481486</v>
      </c>
      <c r="G274" s="34">
        <f t="shared" si="12"/>
        <v>0.99166330802815761</v>
      </c>
    </row>
    <row r="275" spans="1:7">
      <c r="A275" s="20" t="s">
        <v>55</v>
      </c>
      <c r="B275" s="33">
        <v>37262</v>
      </c>
      <c r="C275" s="35">
        <v>0.359375</v>
      </c>
      <c r="D275" s="67">
        <f t="shared" si="10"/>
        <v>21.6875</v>
      </c>
      <c r="E275" s="67">
        <v>-818681.8</v>
      </c>
      <c r="F275" s="67">
        <f t="shared" si="11"/>
        <v>9.475483796296297</v>
      </c>
      <c r="G275" s="34">
        <f t="shared" si="12"/>
        <v>0.99176058437523817</v>
      </c>
    </row>
    <row r="276" spans="1:7">
      <c r="A276" s="20" t="s">
        <v>55</v>
      </c>
      <c r="B276" s="33">
        <v>37308</v>
      </c>
      <c r="C276" s="35">
        <v>1.5625E-2</v>
      </c>
      <c r="D276" s="67">
        <f t="shared" si="10"/>
        <v>21.8125</v>
      </c>
      <c r="E276" s="67">
        <v>-818760.7</v>
      </c>
      <c r="F276" s="67">
        <f t="shared" si="11"/>
        <v>9.4763969907407404</v>
      </c>
      <c r="G276" s="34">
        <f t="shared" si="12"/>
        <v>0.99185616474615523</v>
      </c>
    </row>
    <row r="277" spans="1:7">
      <c r="A277" s="20" t="s">
        <v>55</v>
      </c>
      <c r="B277" s="33">
        <v>37353</v>
      </c>
      <c r="C277" s="35">
        <v>0.671875</v>
      </c>
      <c r="D277" s="67">
        <f t="shared" si="10"/>
        <v>21.9375</v>
      </c>
      <c r="E277" s="67">
        <v>-818838.4</v>
      </c>
      <c r="F277" s="67">
        <f t="shared" si="11"/>
        <v>9.4772962962962968</v>
      </c>
      <c r="G277" s="34">
        <f t="shared" si="12"/>
        <v>0.99195029142321833</v>
      </c>
    </row>
    <row r="278" spans="1:7">
      <c r="A278" s="20" t="s">
        <v>55</v>
      </c>
      <c r="B278" s="33">
        <v>37399</v>
      </c>
      <c r="C278" s="35">
        <v>0.328125</v>
      </c>
      <c r="D278" s="67">
        <f t="shared" si="10"/>
        <v>22.0625</v>
      </c>
      <c r="E278" s="67">
        <v>-818914.9</v>
      </c>
      <c r="F278" s="67">
        <f t="shared" si="11"/>
        <v>9.4781817129629626</v>
      </c>
      <c r="G278" s="34">
        <f t="shared" si="12"/>
        <v>0.99204296440642703</v>
      </c>
    </row>
    <row r="279" spans="1:7">
      <c r="A279" s="20" t="s">
        <v>55</v>
      </c>
      <c r="B279" s="33">
        <v>37444</v>
      </c>
      <c r="C279" s="35">
        <v>0.984375</v>
      </c>
      <c r="D279" s="67">
        <f t="shared" si="10"/>
        <v>22.1875</v>
      </c>
      <c r="E279" s="67">
        <v>-818990.3</v>
      </c>
      <c r="F279" s="67">
        <f t="shared" si="11"/>
        <v>9.4790543981481488</v>
      </c>
      <c r="G279" s="34">
        <f t="shared" si="12"/>
        <v>0.9921343048369361</v>
      </c>
    </row>
    <row r="280" spans="1:7">
      <c r="A280" s="20" t="s">
        <v>55</v>
      </c>
      <c r="B280" s="33">
        <v>37490</v>
      </c>
      <c r="C280" s="35">
        <v>0.640625</v>
      </c>
      <c r="D280" s="67">
        <f t="shared" si="10"/>
        <v>22.3125</v>
      </c>
      <c r="E280" s="67">
        <v>-819064.4</v>
      </c>
      <c r="F280" s="67">
        <f t="shared" si="11"/>
        <v>9.4799120370370371</v>
      </c>
      <c r="G280" s="34">
        <f t="shared" si="12"/>
        <v>0.99222407043243632</v>
      </c>
    </row>
    <row r="281" spans="1:7">
      <c r="A281" s="20" t="s">
        <v>55</v>
      </c>
      <c r="B281" s="33">
        <v>37536</v>
      </c>
      <c r="C281" s="35">
        <v>0.296875</v>
      </c>
      <c r="D281" s="67">
        <f t="shared" si="10"/>
        <v>22.4375</v>
      </c>
      <c r="E281" s="67">
        <v>-819137.4</v>
      </c>
      <c r="F281" s="67">
        <f t="shared" si="11"/>
        <v>9.4807569444444439</v>
      </c>
      <c r="G281" s="34">
        <f t="shared" si="12"/>
        <v>0.99231250347523681</v>
      </c>
    </row>
    <row r="282" spans="1:7">
      <c r="A282" s="20" t="s">
        <v>55</v>
      </c>
      <c r="B282" s="33">
        <v>37581</v>
      </c>
      <c r="C282" s="35">
        <v>0.953125</v>
      </c>
      <c r="D282" s="67">
        <f t="shared" si="10"/>
        <v>22.5625</v>
      </c>
      <c r="E282" s="67">
        <v>-819209.1</v>
      </c>
      <c r="F282" s="67">
        <f t="shared" si="11"/>
        <v>9.4815868055555548</v>
      </c>
      <c r="G282" s="34">
        <f t="shared" si="12"/>
        <v>0.99239936168302845</v>
      </c>
    </row>
    <row r="283" spans="1:7">
      <c r="A283" s="20" t="s">
        <v>55</v>
      </c>
      <c r="B283" s="33">
        <v>37627</v>
      </c>
      <c r="C283" s="35">
        <v>0.609375</v>
      </c>
      <c r="D283" s="67">
        <f t="shared" si="10"/>
        <v>22.6875</v>
      </c>
      <c r="E283" s="67">
        <v>-819279.8</v>
      </c>
      <c r="F283" s="67">
        <f t="shared" si="11"/>
        <v>9.4824050925925931</v>
      </c>
      <c r="G283" s="34">
        <f t="shared" si="12"/>
        <v>0.99248500847927512</v>
      </c>
    </row>
    <row r="284" spans="1:7">
      <c r="A284" s="20" t="s">
        <v>55</v>
      </c>
      <c r="B284" s="33">
        <v>37673</v>
      </c>
      <c r="C284" s="35">
        <v>0.265625</v>
      </c>
      <c r="D284" s="67">
        <f t="shared" si="10"/>
        <v>22.8125</v>
      </c>
      <c r="E284" s="67">
        <v>-819349.4</v>
      </c>
      <c r="F284" s="67">
        <f t="shared" si="11"/>
        <v>9.4832106481481482</v>
      </c>
      <c r="G284" s="34">
        <f t="shared" si="12"/>
        <v>0.99256932272282183</v>
      </c>
    </row>
    <row r="285" spans="1:7">
      <c r="A285" s="20" t="s">
        <v>55</v>
      </c>
      <c r="B285" s="33">
        <v>37718</v>
      </c>
      <c r="C285" s="35">
        <v>0.921875</v>
      </c>
      <c r="D285" s="67">
        <f t="shared" si="10"/>
        <v>22.9375</v>
      </c>
      <c r="E285" s="67">
        <v>-819418.1</v>
      </c>
      <c r="F285" s="67">
        <f t="shared" si="11"/>
        <v>9.4840057870370362</v>
      </c>
      <c r="G285" s="34">
        <f t="shared" si="12"/>
        <v>0.9926525466959778</v>
      </c>
    </row>
    <row r="286" spans="1:7">
      <c r="A286" s="20" t="s">
        <v>55</v>
      </c>
      <c r="B286" s="33">
        <v>37764</v>
      </c>
      <c r="C286" s="35">
        <v>0.578125</v>
      </c>
      <c r="D286" s="67">
        <f t="shared" si="10"/>
        <v>23.0625</v>
      </c>
      <c r="E286" s="67">
        <v>-819485.7</v>
      </c>
      <c r="F286" s="67">
        <f t="shared" si="11"/>
        <v>9.4847881944444445</v>
      </c>
      <c r="G286" s="34">
        <f t="shared" si="12"/>
        <v>0.99273443811643425</v>
      </c>
    </row>
    <row r="287" spans="1:7">
      <c r="A287" s="20" t="s">
        <v>55</v>
      </c>
      <c r="B287" s="33">
        <v>37810</v>
      </c>
      <c r="C287" s="35">
        <v>0.234375</v>
      </c>
      <c r="D287" s="67">
        <f t="shared" si="10"/>
        <v>23.1875</v>
      </c>
      <c r="E287" s="67">
        <v>-819552.3</v>
      </c>
      <c r="F287" s="67">
        <f t="shared" si="11"/>
        <v>9.4855590277777786</v>
      </c>
      <c r="G287" s="34">
        <f t="shared" si="12"/>
        <v>0.99281511812534551</v>
      </c>
    </row>
    <row r="288" spans="1:7">
      <c r="A288" s="20" t="s">
        <v>55</v>
      </c>
      <c r="B288" s="33">
        <v>37855</v>
      </c>
      <c r="C288" s="35">
        <v>0.890625</v>
      </c>
      <c r="D288" s="67">
        <f t="shared" si="10"/>
        <v>23.3125</v>
      </c>
      <c r="E288" s="67">
        <v>-819617.9</v>
      </c>
      <c r="F288" s="67">
        <f t="shared" si="11"/>
        <v>9.4863182870370366</v>
      </c>
      <c r="G288" s="34">
        <f t="shared" si="12"/>
        <v>0.99289458672271136</v>
      </c>
    </row>
    <row r="289" spans="1:7">
      <c r="A289" s="20" t="s">
        <v>55</v>
      </c>
      <c r="B289" s="33">
        <v>37901</v>
      </c>
      <c r="C289" s="35">
        <v>0.546875</v>
      </c>
      <c r="D289" s="67">
        <f t="shared" si="10"/>
        <v>23.4375</v>
      </c>
      <c r="E289" s="67">
        <v>-819682.6</v>
      </c>
      <c r="F289" s="67">
        <f t="shared" si="11"/>
        <v>9.4870671296296294</v>
      </c>
      <c r="G289" s="34">
        <f t="shared" si="12"/>
        <v>0.99297296504968657</v>
      </c>
    </row>
    <row r="290" spans="1:7">
      <c r="A290" s="20" t="s">
        <v>55</v>
      </c>
      <c r="B290" s="33">
        <v>37947</v>
      </c>
      <c r="C290" s="35">
        <v>0.203125</v>
      </c>
      <c r="D290" s="67">
        <f t="shared" si="10"/>
        <v>23.5625</v>
      </c>
      <c r="E290" s="67">
        <v>-819746.2</v>
      </c>
      <c r="F290" s="67">
        <f t="shared" si="11"/>
        <v>9.4878032407407407</v>
      </c>
      <c r="G290" s="34">
        <f t="shared" si="12"/>
        <v>0.99305001082396205</v>
      </c>
    </row>
    <row r="291" spans="1:7">
      <c r="A291" s="20" t="s">
        <v>55</v>
      </c>
      <c r="B291" s="33">
        <v>37992</v>
      </c>
      <c r="C291" s="35">
        <v>0.859375</v>
      </c>
      <c r="D291" s="67">
        <f t="shared" si="10"/>
        <v>23.6875</v>
      </c>
      <c r="E291" s="67">
        <v>-819808.9</v>
      </c>
      <c r="F291" s="67">
        <f t="shared" si="11"/>
        <v>9.4885289351851849</v>
      </c>
      <c r="G291" s="34">
        <f t="shared" si="12"/>
        <v>0.99312596632784689</v>
      </c>
    </row>
    <row r="292" spans="1:7">
      <c r="A292" s="20" t="s">
        <v>55</v>
      </c>
      <c r="B292" s="33">
        <v>38038</v>
      </c>
      <c r="C292" s="35">
        <v>0.515625</v>
      </c>
      <c r="D292" s="67">
        <f t="shared" si="10"/>
        <v>23.8125</v>
      </c>
      <c r="E292" s="67">
        <v>-819870.8</v>
      </c>
      <c r="F292" s="67">
        <f t="shared" si="11"/>
        <v>9.4892453703703712</v>
      </c>
      <c r="G292" s="34">
        <f t="shared" si="12"/>
        <v>0.99320095270249564</v>
      </c>
    </row>
    <row r="293" spans="1:7">
      <c r="A293" s="20" t="s">
        <v>55</v>
      </c>
      <c r="B293" s="33">
        <v>38084</v>
      </c>
      <c r="C293" s="35">
        <v>0.171875</v>
      </c>
      <c r="D293" s="67">
        <f t="shared" si="10"/>
        <v>23.9375</v>
      </c>
      <c r="E293" s="67">
        <v>-819931.7</v>
      </c>
      <c r="F293" s="67">
        <f t="shared" si="11"/>
        <v>9.4899502314814814</v>
      </c>
      <c r="G293" s="34">
        <f t="shared" si="12"/>
        <v>0.99327472766559899</v>
      </c>
    </row>
    <row r="294" spans="1:7">
      <c r="A294" s="20" t="s">
        <v>55</v>
      </c>
      <c r="B294" s="33">
        <v>38129</v>
      </c>
      <c r="C294" s="35">
        <v>0.828125</v>
      </c>
      <c r="D294" s="67">
        <f t="shared" ref="D294:D301" si="13">((B294+C294)-$D$100)/365.25</f>
        <v>24.0625</v>
      </c>
      <c r="E294" s="67">
        <v>-819991.7</v>
      </c>
      <c r="F294" s="67">
        <f t="shared" ref="F294:F301" si="14">-E294/86400</f>
        <v>9.4906446759259246</v>
      </c>
      <c r="G294" s="34">
        <f t="shared" ref="G294:G301" si="15">F294/$C$53</f>
        <v>0.99334741235831159</v>
      </c>
    </row>
    <row r="295" spans="1:7">
      <c r="A295" s="20" t="s">
        <v>55</v>
      </c>
      <c r="B295" s="33">
        <v>38175</v>
      </c>
      <c r="C295" s="35">
        <v>0.484375</v>
      </c>
      <c r="D295" s="67">
        <f t="shared" si="13"/>
        <v>24.1875</v>
      </c>
      <c r="E295" s="67">
        <v>-820050.9</v>
      </c>
      <c r="F295" s="67">
        <f t="shared" si="14"/>
        <v>9.4913298611111117</v>
      </c>
      <c r="G295" s="34">
        <f t="shared" si="15"/>
        <v>0.99341912792178833</v>
      </c>
    </row>
    <row r="296" spans="1:7">
      <c r="A296" s="20" t="s">
        <v>55</v>
      </c>
      <c r="B296" s="33">
        <v>38221</v>
      </c>
      <c r="C296" s="35">
        <v>0.140625</v>
      </c>
      <c r="D296" s="67">
        <f t="shared" si="13"/>
        <v>24.3125</v>
      </c>
      <c r="E296" s="67">
        <v>-820109.3</v>
      </c>
      <c r="F296" s="67">
        <f t="shared" si="14"/>
        <v>9.4920057870370371</v>
      </c>
      <c r="G296" s="34">
        <f t="shared" si="15"/>
        <v>0.99348987435602876</v>
      </c>
    </row>
    <row r="297" spans="1:7">
      <c r="A297" s="20" t="s">
        <v>55</v>
      </c>
      <c r="B297" s="33">
        <v>38266</v>
      </c>
      <c r="C297" s="35">
        <v>0.796875</v>
      </c>
      <c r="D297" s="67">
        <f t="shared" si="13"/>
        <v>24.4375</v>
      </c>
      <c r="E297" s="67">
        <v>-820166.8</v>
      </c>
      <c r="F297" s="67">
        <f t="shared" si="14"/>
        <v>9.4926712962962974</v>
      </c>
      <c r="G297" s="34">
        <f t="shared" si="15"/>
        <v>0.99355953051987855</v>
      </c>
    </row>
    <row r="298" spans="1:7">
      <c r="A298" s="20" t="s">
        <v>55</v>
      </c>
      <c r="B298" s="33">
        <v>38312</v>
      </c>
      <c r="C298" s="35">
        <v>0.453125</v>
      </c>
      <c r="D298" s="67">
        <f t="shared" si="13"/>
        <v>24.5625</v>
      </c>
      <c r="E298" s="67">
        <v>-820223.4</v>
      </c>
      <c r="F298" s="67">
        <f t="shared" si="14"/>
        <v>9.4933263888888888</v>
      </c>
      <c r="G298" s="34">
        <f t="shared" si="15"/>
        <v>0.99362809641333738</v>
      </c>
    </row>
    <row r="299" spans="1:7">
      <c r="A299" s="20" t="s">
        <v>55</v>
      </c>
      <c r="B299" s="33">
        <v>38358</v>
      </c>
      <c r="C299" s="35">
        <v>0.109375</v>
      </c>
      <c r="D299" s="67">
        <f t="shared" si="13"/>
        <v>24.6875</v>
      </c>
      <c r="E299" s="67">
        <v>-820279.3</v>
      </c>
      <c r="F299" s="67">
        <f t="shared" si="14"/>
        <v>9.4939733796296295</v>
      </c>
      <c r="G299" s="34">
        <f t="shared" si="15"/>
        <v>0.99369581431871479</v>
      </c>
    </row>
    <row r="300" spans="1:7">
      <c r="A300" s="20" t="s">
        <v>55</v>
      </c>
      <c r="B300" s="33">
        <v>38403</v>
      </c>
      <c r="C300" s="35">
        <v>0.765625</v>
      </c>
      <c r="D300" s="67">
        <f t="shared" si="13"/>
        <v>24.8125</v>
      </c>
      <c r="E300" s="67">
        <v>-820334.4</v>
      </c>
      <c r="F300" s="67">
        <f t="shared" si="14"/>
        <v>9.4946111111111122</v>
      </c>
      <c r="G300" s="34">
        <f t="shared" si="15"/>
        <v>0.99376256309485611</v>
      </c>
    </row>
    <row r="301" spans="1:7">
      <c r="A301" s="20" t="s">
        <v>55</v>
      </c>
      <c r="B301" s="33">
        <v>38449</v>
      </c>
      <c r="C301" s="35">
        <v>0.421875</v>
      </c>
      <c r="D301" s="67">
        <f t="shared" si="13"/>
        <v>24.9375</v>
      </c>
      <c r="E301" s="67">
        <v>-820388.8</v>
      </c>
      <c r="F301" s="67">
        <f t="shared" si="14"/>
        <v>9.4952407407407406</v>
      </c>
      <c r="G301" s="34">
        <f t="shared" si="15"/>
        <v>0.99382846388291557</v>
      </c>
    </row>
    <row r="5902" spans="5:5">
      <c r="E5902" s="11"/>
    </row>
    <row r="5903" spans="5:5">
      <c r="E5903" s="11"/>
    </row>
    <row r="6302" spans="5:5">
      <c r="E6302" s="11"/>
    </row>
  </sheetData>
  <mergeCells count="5">
    <mergeCell ref="L2:L5"/>
    <mergeCell ref="M2:T2"/>
    <mergeCell ref="Q3:Q5"/>
    <mergeCell ref="L1:T1"/>
    <mergeCell ref="A31:E3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ReadMe</vt:lpstr>
      <vt:lpstr>chart</vt:lpstr>
      <vt:lpstr>All</vt:lpstr>
      <vt:lpstr>Com_GW</vt:lpstr>
      <vt:lpstr>Com_GW_0_2pc</vt:lpstr>
      <vt:lpstr>Com_GW_1pc</vt:lpstr>
      <vt:lpstr>Com_GW_1_5pc</vt:lpstr>
      <vt:lpstr>Com_GW_1_7pc</vt:lpstr>
      <vt:lpstr>Com_GW_2pc</vt:lpstr>
      <vt:lpstr>Com_GW_3_5pc</vt:lpstr>
      <vt:lpstr>Com_GW_5pc</vt:lpstr>
      <vt:lpstr>Com_GW_10pc</vt:lpstr>
    </vt:vector>
  </TitlesOfParts>
  <Company>IDWR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Allan Wylie</dc:creator>
  <cp:lastModifiedBy>Allan Wylie</cp:lastModifiedBy>
  <cp:lastPrinted>2012-05-08T23:02:03Z</cp:lastPrinted>
  <dcterms:created xsi:type="dcterms:W3CDTF">2012-05-07T22:01:02Z</dcterms:created>
  <dcterms:modified xsi:type="dcterms:W3CDTF">2012-07-17T21:12:41Z</dcterms:modified>
</cp:coreProperties>
</file>